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konom3\Desktop\Прейскуранты на 2025\01.10.2025\"/>
    </mc:Choice>
  </mc:AlternateContent>
  <xr:revisionPtr revIDLastSave="0" documentId="13_ncr:1_{EC18F213-7B66-4DB6-BA9E-2B1D4AF91A4F}" xr6:coauthVersionLast="47" xr6:coauthVersionMax="47" xr10:uidLastSave="{00000000-0000-0000-0000-000000000000}"/>
  <bookViews>
    <workbookView xWindow="-120" yWindow="-120" windowWidth="29040" windowHeight="15720" tabRatio="954" firstSheet="1" activeTab="17" xr2:uid="{00000000-000D-0000-FFFF-FFFF00000000}"/>
  </bookViews>
  <sheets>
    <sheet name="Консультация" sheetId="2" r:id="rId1"/>
    <sheet name="прием" sheetId="31" r:id="rId2"/>
    <sheet name="психотерапевт" sheetId="22" r:id="rId3"/>
    <sheet name="УЗИ" sheetId="6" r:id="rId4"/>
    <sheet name="Изотопы" sheetId="7" r:id="rId5"/>
    <sheet name="КДЛ" sheetId="8" r:id="rId6"/>
    <sheet name="Цитология" sheetId="9" r:id="rId7"/>
    <sheet name="морфология" sheetId="15" r:id="rId8"/>
    <sheet name="рентген" sheetId="25" r:id="rId9"/>
    <sheet name="кт " sheetId="26" r:id="rId10"/>
    <sheet name="мрт " sheetId="29" r:id="rId11"/>
    <sheet name="эндоскопия " sheetId="28" r:id="rId12"/>
    <sheet name="операции" sheetId="27" r:id="rId13"/>
    <sheet name="ПЛАСТИЧЕСКАЯ ХИРУРГИЯ" sheetId="30" r:id="rId14"/>
    <sheet name="Пребывание в палатах" sheetId="10" r:id="rId15"/>
    <sheet name="осмотр терапевта" sheetId="12" state="hidden" r:id="rId16"/>
    <sheet name="Палаты повыш.комф. иностранцы" sheetId="13" r:id="rId17"/>
    <sheet name="ритуалы " sheetId="17" r:id="rId18"/>
  </sheets>
  <definedNames>
    <definedName name="_xlnm.Print_Titles" localSheetId="5">КДЛ!$9:$10</definedName>
    <definedName name="_xlnm.Print_Titles" localSheetId="9">'кт '!$9:$10</definedName>
    <definedName name="_xlnm.Print_Titles" localSheetId="12">операции!$8:$9</definedName>
    <definedName name="_xlnm.Print_Area" localSheetId="4">Изотопы!$A$1:$E$24</definedName>
    <definedName name="_xlnm.Print_Area" localSheetId="5">КДЛ!$A$1:$E$125</definedName>
    <definedName name="_xlnm.Print_Area" localSheetId="0">Консультация!$A$1:$E$36</definedName>
    <definedName name="_xlnm.Print_Area" localSheetId="9">'кт '!$A$1:$E$72</definedName>
    <definedName name="_xlnm.Print_Area" localSheetId="12">операции!$A$1:$E$305</definedName>
    <definedName name="_xlnm.Print_Area" localSheetId="16">'Палаты повыш.комф. иностранцы'!$A$1:$C$46</definedName>
    <definedName name="_xlnm.Print_Area" localSheetId="14">'Пребывание в палатах'!$A$1:$C$28</definedName>
    <definedName name="_xlnm.Print_Area" localSheetId="3">УЗИ!$A$1:$E$64</definedName>
    <definedName name="_xlnm.Print_Area" localSheetId="6">Цитология!$A$1:$E$26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7" i="27" l="1"/>
  <c r="E182" i="27"/>
  <c r="E181" i="27"/>
  <c r="E295" i="27"/>
  <c r="D16" i="8"/>
  <c r="E123" i="8"/>
  <c r="E122" i="8"/>
  <c r="E121" i="8"/>
  <c r="E119" i="8"/>
  <c r="E118" i="8"/>
  <c r="E117" i="8"/>
  <c r="E114" i="8"/>
  <c r="E113" i="8"/>
  <c r="E112" i="8"/>
  <c r="E111" i="8"/>
  <c r="E109" i="8"/>
  <c r="E108" i="8"/>
  <c r="E107" i="8"/>
  <c r="E105" i="8"/>
  <c r="E104" i="8"/>
  <c r="E103" i="8"/>
  <c r="E101" i="8"/>
  <c r="E100" i="8"/>
  <c r="E99" i="8"/>
  <c r="E98" i="8"/>
  <c r="E97" i="8"/>
  <c r="E96" i="8"/>
  <c r="E95" i="8"/>
  <c r="E94" i="8"/>
  <c r="E92" i="8"/>
  <c r="E91" i="8"/>
  <c r="E90" i="8"/>
  <c r="E87" i="8"/>
  <c r="E86" i="8"/>
  <c r="E85" i="8"/>
  <c r="E84" i="8"/>
  <c r="E82" i="8"/>
  <c r="E81" i="8"/>
  <c r="E80" i="8"/>
  <c r="E77" i="8"/>
  <c r="E75" i="8"/>
  <c r="E74" i="8"/>
  <c r="E73" i="8"/>
  <c r="E72" i="8"/>
  <c r="E71" i="8"/>
  <c r="E70" i="8"/>
  <c r="E69" i="8"/>
  <c r="E68" i="8"/>
  <c r="E67" i="8"/>
  <c r="E66" i="8"/>
  <c r="E65" i="8"/>
  <c r="E64" i="8"/>
  <c r="E63" i="8"/>
  <c r="E62" i="8"/>
  <c r="E61" i="8"/>
  <c r="E60" i="8"/>
  <c r="E59" i="8"/>
  <c r="E58" i="8"/>
  <c r="E57" i="8"/>
  <c r="E56" i="8"/>
  <c r="E55" i="8"/>
  <c r="E54" i="8"/>
  <c r="E53" i="8"/>
  <c r="E52" i="8"/>
  <c r="E50" i="8"/>
  <c r="E48" i="8"/>
  <c r="E47" i="8"/>
  <c r="E46" i="8"/>
  <c r="E45" i="8"/>
  <c r="E44" i="8"/>
  <c r="E43" i="8"/>
  <c r="E41" i="8"/>
  <c r="E40" i="8"/>
  <c r="E39" i="8"/>
  <c r="E38" i="8"/>
  <c r="E37" i="8"/>
  <c r="E36" i="8"/>
  <c r="E35" i="8"/>
  <c r="E34" i="8"/>
  <c r="E33" i="8"/>
  <c r="E31" i="8"/>
  <c r="E30" i="8"/>
  <c r="E29" i="8"/>
  <c r="E28" i="8"/>
  <c r="E27" i="8"/>
  <c r="E26" i="8"/>
  <c r="E25" i="8"/>
  <c r="E23" i="8"/>
  <c r="E22" i="8"/>
  <c r="E20" i="8"/>
  <c r="E19" i="8"/>
  <c r="C16" i="8"/>
  <c r="D15" i="8"/>
  <c r="C15" i="8"/>
  <c r="D14" i="8"/>
  <c r="C14" i="8"/>
  <c r="D13" i="8"/>
  <c r="C13" i="8"/>
  <c r="D12" i="8"/>
  <c r="C12" i="8"/>
  <c r="E11" i="9"/>
  <c r="E62" i="25"/>
  <c r="E61" i="25"/>
  <c r="E60" i="25"/>
  <c r="E131" i="27"/>
  <c r="G35" i="30"/>
  <c r="F35" i="30"/>
  <c r="G34" i="30"/>
  <c r="F34" i="30"/>
  <c r="G33" i="30"/>
  <c r="F33" i="30"/>
  <c r="G32" i="30"/>
  <c r="F32" i="30"/>
  <c r="E39" i="17"/>
  <c r="E45" i="17"/>
  <c r="E47" i="17"/>
  <c r="E48" i="17"/>
  <c r="E20" i="17"/>
  <c r="E21" i="17"/>
  <c r="E22" i="17"/>
  <c r="E289" i="27"/>
  <c r="E290" i="27"/>
  <c r="E291" i="27"/>
  <c r="E292" i="27"/>
  <c r="E293" i="27"/>
  <c r="E294" i="27"/>
  <c r="E297" i="27"/>
  <c r="E32" i="2"/>
  <c r="E31" i="2"/>
  <c r="E30" i="2"/>
  <c r="E29" i="2"/>
  <c r="E46" i="31"/>
  <c r="E45" i="31"/>
  <c r="E44" i="31"/>
  <c r="E43" i="31"/>
  <c r="E42" i="31"/>
  <c r="E41" i="31"/>
  <c r="E40" i="31"/>
  <c r="E39" i="31"/>
  <c r="E38" i="31"/>
  <c r="E37" i="31"/>
  <c r="E36" i="31"/>
  <c r="E35" i="31"/>
  <c r="E34" i="31"/>
  <c r="E33" i="31"/>
  <c r="E32" i="31"/>
  <c r="E31" i="31"/>
  <c r="E29" i="31"/>
  <c r="E28" i="31"/>
  <c r="E27" i="31"/>
  <c r="E26" i="31"/>
  <c r="E25" i="31"/>
  <c r="E24" i="31"/>
  <c r="E23" i="31"/>
  <c r="E22" i="31"/>
  <c r="E21" i="31"/>
  <c r="E20" i="31"/>
  <c r="E19" i="31"/>
  <c r="E18" i="31"/>
  <c r="E17" i="31"/>
  <c r="E16" i="31"/>
  <c r="E15" i="31"/>
  <c r="E14" i="31"/>
  <c r="E13" i="31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E12" i="2"/>
  <c r="E68" i="27"/>
  <c r="E130" i="27"/>
  <c r="E207" i="27"/>
  <c r="E67" i="27"/>
  <c r="E22" i="22"/>
  <c r="E21" i="22"/>
  <c r="E19" i="22"/>
  <c r="E18" i="22"/>
  <c r="E17" i="22"/>
  <c r="E16" i="22"/>
  <c r="E15" i="22"/>
  <c r="E13" i="22"/>
  <c r="E12" i="22"/>
  <c r="E11" i="22"/>
  <c r="E247" i="27"/>
  <c r="E248" i="27"/>
  <c r="E249" i="27"/>
  <c r="E250" i="27"/>
  <c r="E251" i="27"/>
  <c r="E252" i="27"/>
  <c r="E253" i="27"/>
  <c r="E254" i="27"/>
  <c r="E255" i="27"/>
  <c r="E256" i="27"/>
  <c r="E257" i="27"/>
  <c r="E258" i="27"/>
  <c r="E259" i="27"/>
  <c r="E260" i="27"/>
  <c r="E261" i="27"/>
  <c r="E246" i="27"/>
  <c r="E208" i="27"/>
  <c r="E209" i="27"/>
  <c r="E210" i="27"/>
  <c r="E211" i="27"/>
  <c r="E212" i="27"/>
  <c r="E213" i="27"/>
  <c r="E214" i="27"/>
  <c r="E215" i="27"/>
  <c r="E216" i="27"/>
  <c r="E217" i="27"/>
  <c r="E218" i="27"/>
  <c r="E219" i="27"/>
  <c r="E220" i="27"/>
  <c r="E221" i="27"/>
  <c r="E222" i="27"/>
  <c r="E223" i="27"/>
  <c r="E224" i="27"/>
  <c r="E225" i="27"/>
  <c r="E226" i="27"/>
  <c r="E227" i="27"/>
  <c r="E228" i="27"/>
  <c r="E229" i="27"/>
  <c r="E230" i="27"/>
  <c r="E231" i="27"/>
  <c r="E232" i="27"/>
  <c r="E233" i="27"/>
  <c r="E234" i="27"/>
  <c r="E235" i="27"/>
  <c r="E236" i="27"/>
  <c r="E237" i="27"/>
  <c r="E238" i="27"/>
  <c r="E239" i="27"/>
  <c r="E240" i="27"/>
  <c r="E241" i="27"/>
  <c r="E242" i="27"/>
  <c r="E243" i="27"/>
  <c r="E244" i="27"/>
  <c r="E206" i="27"/>
  <c r="E205" i="27"/>
  <c r="E204" i="27"/>
  <c r="E203" i="27"/>
  <c r="E202" i="27"/>
  <c r="E201" i="27"/>
  <c r="E200" i="27"/>
  <c r="E12" i="15"/>
  <c r="E43" i="29"/>
  <c r="E60" i="6"/>
  <c r="F13" i="30"/>
  <c r="F14" i="30"/>
  <c r="F15" i="30"/>
  <c r="F16" i="30"/>
  <c r="F17" i="30"/>
  <c r="F18" i="30"/>
  <c r="F19" i="30"/>
  <c r="F20" i="30"/>
  <c r="F21" i="30"/>
  <c r="F22" i="30"/>
  <c r="F23" i="30"/>
  <c r="F24" i="30"/>
  <c r="F25" i="30"/>
  <c r="F26" i="30"/>
  <c r="F27" i="30"/>
  <c r="F28" i="30"/>
  <c r="F29" i="30"/>
  <c r="F30" i="30"/>
  <c r="F31" i="30"/>
  <c r="F36" i="30"/>
  <c r="F37" i="30"/>
  <c r="F38" i="30"/>
  <c r="F39" i="30"/>
  <c r="F40" i="30"/>
  <c r="F41" i="30"/>
  <c r="F42" i="30"/>
  <c r="F43" i="30"/>
  <c r="F44" i="30"/>
  <c r="F45" i="30"/>
  <c r="F46" i="30"/>
  <c r="F47" i="30"/>
  <c r="F12" i="30"/>
  <c r="E27" i="26"/>
  <c r="H18" i="30"/>
  <c r="H19" i="30"/>
  <c r="H20" i="30"/>
  <c r="H21" i="30"/>
  <c r="H22" i="30"/>
  <c r="H23" i="30"/>
  <c r="H24" i="30"/>
  <c r="H25" i="30"/>
  <c r="H26" i="30"/>
  <c r="H27" i="30"/>
  <c r="H28" i="30"/>
  <c r="H29" i="30"/>
  <c r="H30" i="30"/>
  <c r="H31" i="30"/>
  <c r="H36" i="30"/>
  <c r="H37" i="30"/>
  <c r="H38" i="30"/>
  <c r="H39" i="30"/>
  <c r="H40" i="30"/>
  <c r="H41" i="30"/>
  <c r="H17" i="30"/>
  <c r="G14" i="30"/>
  <c r="G15" i="30"/>
  <c r="G16" i="30"/>
  <c r="G17" i="30"/>
  <c r="G18" i="30"/>
  <c r="G19" i="30"/>
  <c r="G20" i="30"/>
  <c r="G21" i="30"/>
  <c r="G22" i="30"/>
  <c r="G23" i="30"/>
  <c r="G24" i="30"/>
  <c r="G25" i="30"/>
  <c r="G26" i="30"/>
  <c r="G27" i="30"/>
  <c r="G28" i="30"/>
  <c r="G29" i="30"/>
  <c r="G30" i="30"/>
  <c r="G31" i="30"/>
  <c r="G36" i="30"/>
  <c r="G37" i="30"/>
  <c r="G38" i="30"/>
  <c r="G39" i="30"/>
  <c r="G40" i="30"/>
  <c r="G41" i="30"/>
  <c r="G13" i="30"/>
  <c r="E14" i="26"/>
  <c r="E15" i="26"/>
  <c r="E16" i="26"/>
  <c r="E17" i="26"/>
  <c r="E18" i="26"/>
  <c r="E19" i="26"/>
  <c r="E20" i="26"/>
  <c r="E21" i="26"/>
  <c r="E22" i="26"/>
  <c r="E23" i="26"/>
  <c r="E24" i="26"/>
  <c r="E25" i="26"/>
  <c r="E26" i="26"/>
  <c r="E28" i="26"/>
  <c r="E29" i="26"/>
  <c r="E30" i="26"/>
  <c r="E31" i="26"/>
  <c r="E32" i="26"/>
  <c r="E33" i="26"/>
  <c r="E34" i="26"/>
  <c r="E35" i="26"/>
  <c r="E36" i="26"/>
  <c r="E37" i="26"/>
  <c r="E38" i="26"/>
  <c r="E13" i="26"/>
  <c r="E52" i="6"/>
  <c r="E51" i="6"/>
  <c r="E35" i="6"/>
  <c r="E34" i="6"/>
  <c r="E33" i="6"/>
  <c r="E18" i="27"/>
  <c r="E62" i="26"/>
  <c r="E61" i="26"/>
  <c r="E60" i="26"/>
  <c r="E59" i="26"/>
  <c r="E58" i="26"/>
  <c r="E42" i="26"/>
  <c r="E54" i="29"/>
  <c r="E24" i="25"/>
  <c r="E102" i="27"/>
  <c r="E103" i="27"/>
  <c r="E93" i="27"/>
  <c r="E40" i="29"/>
  <c r="E35" i="29"/>
  <c r="E32" i="29"/>
  <c r="E29" i="29"/>
  <c r="E38" i="29"/>
  <c r="E14" i="28"/>
  <c r="E15" i="28"/>
  <c r="E16" i="28"/>
  <c r="E17" i="28"/>
  <c r="E18" i="28"/>
  <c r="E19" i="28"/>
  <c r="E20" i="28"/>
  <c r="E22" i="28"/>
  <c r="E23" i="28"/>
  <c r="E24" i="28"/>
  <c r="E25" i="28"/>
  <c r="E26" i="28"/>
  <c r="E27" i="28"/>
  <c r="E28" i="28"/>
  <c r="E29" i="28"/>
  <c r="A44" i="26"/>
  <c r="A45" i="26"/>
  <c r="A46" i="26"/>
  <c r="A47" i="26"/>
  <c r="A48" i="26"/>
  <c r="A49" i="26"/>
  <c r="A50" i="26"/>
  <c r="A51" i="26"/>
  <c r="A52" i="26"/>
  <c r="A53" i="26"/>
  <c r="A54" i="26"/>
  <c r="A55" i="26"/>
  <c r="A56" i="26"/>
  <c r="A57" i="26"/>
  <c r="A58" i="26"/>
  <c r="A59" i="26"/>
  <c r="A60" i="26"/>
  <c r="A61" i="26"/>
  <c r="A62" i="26"/>
  <c r="E56" i="26"/>
  <c r="E51" i="26"/>
  <c r="E47" i="26"/>
  <c r="E44" i="26"/>
  <c r="E53" i="29"/>
  <c r="E52" i="29"/>
  <c r="E51" i="29"/>
  <c r="E50" i="29"/>
  <c r="E59" i="25"/>
  <c r="E58" i="25"/>
  <c r="E88" i="27"/>
  <c r="E87" i="27"/>
  <c r="E86" i="27"/>
  <c r="E85" i="27"/>
  <c r="E84" i="27"/>
  <c r="E83" i="27"/>
  <c r="E176" i="27"/>
  <c r="E175" i="27"/>
  <c r="E174" i="27"/>
  <c r="E173" i="27"/>
  <c r="E172" i="27"/>
  <c r="E39" i="29"/>
  <c r="E37" i="29"/>
  <c r="E14" i="29"/>
  <c r="E15" i="29"/>
  <c r="E16" i="29"/>
  <c r="E17" i="29"/>
  <c r="E18" i="29"/>
  <c r="E19" i="29"/>
  <c r="E20" i="29"/>
  <c r="E21" i="29"/>
  <c r="E22" i="29"/>
  <c r="E23" i="29"/>
  <c r="E24" i="29"/>
  <c r="E25" i="29"/>
  <c r="E26" i="29"/>
  <c r="E27" i="29"/>
  <c r="E28" i="29"/>
  <c r="E30" i="29"/>
  <c r="E31" i="29"/>
  <c r="E33" i="29"/>
  <c r="E34" i="29"/>
  <c r="E36" i="29"/>
  <c r="E41" i="29"/>
  <c r="E42" i="29"/>
  <c r="E44" i="29"/>
  <c r="E45" i="29"/>
  <c r="E46" i="29"/>
  <c r="E47" i="29"/>
  <c r="E48" i="29"/>
  <c r="E49" i="29"/>
  <c r="E57" i="29"/>
  <c r="E13" i="29"/>
  <c r="E21" i="7"/>
  <c r="E20" i="7"/>
  <c r="E18" i="7"/>
  <c r="E39" i="28"/>
  <c r="E13" i="6"/>
  <c r="E14" i="6"/>
  <c r="E15" i="6"/>
  <c r="E16" i="6"/>
  <c r="E17" i="6"/>
  <c r="E18" i="6"/>
  <c r="E19" i="6"/>
  <c r="E20" i="6"/>
  <c r="E21" i="6"/>
  <c r="E22" i="6"/>
  <c r="E23" i="6"/>
  <c r="E24" i="6"/>
  <c r="E25" i="6"/>
  <c r="E26" i="6"/>
  <c r="E30" i="6"/>
  <c r="E31" i="6"/>
  <c r="E32" i="6"/>
  <c r="E27" i="6"/>
  <c r="E28" i="6"/>
  <c r="E29" i="6"/>
  <c r="E37" i="6"/>
  <c r="E38" i="6"/>
  <c r="E54" i="6"/>
  <c r="E53" i="6"/>
  <c r="E56" i="6"/>
  <c r="E55" i="6"/>
  <c r="E50" i="6"/>
  <c r="E49" i="6"/>
  <c r="E48" i="6"/>
  <c r="E47" i="6"/>
  <c r="E57" i="26"/>
  <c r="E55" i="26"/>
  <c r="E54" i="26"/>
  <c r="E53" i="26"/>
  <c r="E52" i="26"/>
  <c r="E50" i="26"/>
  <c r="E49" i="26"/>
  <c r="E48" i="26"/>
  <c r="E46" i="26"/>
  <c r="E45" i="26"/>
  <c r="E43" i="26"/>
  <c r="E41" i="26"/>
  <c r="E40" i="26"/>
  <c r="E171" i="27"/>
  <c r="E13" i="7"/>
  <c r="E14" i="7"/>
  <c r="E183" i="27"/>
  <c r="E64" i="27"/>
  <c r="E65" i="27"/>
  <c r="E66" i="27"/>
  <c r="E63" i="27"/>
  <c r="E134" i="27"/>
  <c r="E41" i="28"/>
  <c r="E50" i="25"/>
  <c r="E14" i="12"/>
  <c r="E13" i="12"/>
  <c r="E12" i="12"/>
  <c r="E40" i="28"/>
  <c r="E38" i="28"/>
  <c r="E37" i="28"/>
  <c r="E36" i="28"/>
  <c r="E35" i="28"/>
  <c r="E34" i="28"/>
  <c r="E32" i="28"/>
  <c r="E31" i="28"/>
  <c r="E299" i="27"/>
  <c r="E298" i="27"/>
  <c r="E288" i="27"/>
  <c r="E287" i="27"/>
  <c r="E286" i="27"/>
  <c r="E285" i="27"/>
  <c r="E284" i="27"/>
  <c r="E283" i="27"/>
  <c r="E282" i="27"/>
  <c r="E281" i="27"/>
  <c r="E280" i="27"/>
  <c r="E279" i="27"/>
  <c r="E278" i="27"/>
  <c r="E277" i="27"/>
  <c r="E276" i="27"/>
  <c r="E275" i="27"/>
  <c r="E274" i="27"/>
  <c r="E273" i="27"/>
  <c r="E272" i="27"/>
  <c r="E271" i="27"/>
  <c r="E269" i="27"/>
  <c r="E268" i="27"/>
  <c r="E267" i="27"/>
  <c r="E266" i="27"/>
  <c r="E265" i="27"/>
  <c r="E264" i="27"/>
  <c r="E263" i="27"/>
  <c r="E199" i="27"/>
  <c r="E198" i="27"/>
  <c r="E197" i="27"/>
  <c r="E196" i="27"/>
  <c r="E195" i="27"/>
  <c r="E194" i="27"/>
  <c r="E193" i="27"/>
  <c r="E192" i="27"/>
  <c r="E191" i="27"/>
  <c r="E190" i="27"/>
  <c r="E189" i="27"/>
  <c r="E188" i="27"/>
  <c r="E187" i="27"/>
  <c r="E186" i="27"/>
  <c r="E185" i="27"/>
  <c r="E180" i="27"/>
  <c r="E179" i="27"/>
  <c r="E170" i="27"/>
  <c r="E169" i="27"/>
  <c r="E168" i="27"/>
  <c r="E167" i="27"/>
  <c r="E166" i="27"/>
  <c r="E165" i="27"/>
  <c r="E164" i="27"/>
  <c r="E163" i="27"/>
  <c r="E162" i="27"/>
  <c r="E161" i="27"/>
  <c r="E160" i="27"/>
  <c r="E159" i="27"/>
  <c r="E158" i="27"/>
  <c r="E157" i="27"/>
  <c r="E156" i="27"/>
  <c r="E155" i="27"/>
  <c r="E154" i="27"/>
  <c r="E153" i="27"/>
  <c r="E152" i="27"/>
  <c r="E151" i="27"/>
  <c r="E150" i="27"/>
  <c r="E149" i="27"/>
  <c r="E148" i="27"/>
  <c r="E147" i="27"/>
  <c r="E146" i="27"/>
  <c r="E145" i="27"/>
  <c r="E144" i="27"/>
  <c r="E143" i="27"/>
  <c r="E142" i="27"/>
  <c r="E141" i="27"/>
  <c r="E140" i="27"/>
  <c r="E139" i="27"/>
  <c r="E138" i="27"/>
  <c r="E137" i="27"/>
  <c r="E136" i="27"/>
  <c r="E135" i="27"/>
  <c r="E133" i="27"/>
  <c r="E129" i="27"/>
  <c r="E128" i="27"/>
  <c r="E127" i="27"/>
  <c r="E126" i="27"/>
  <c r="E125" i="27"/>
  <c r="E124" i="27"/>
  <c r="E123" i="27"/>
  <c r="E122" i="27"/>
  <c r="E121" i="27"/>
  <c r="E120" i="27"/>
  <c r="E119" i="27"/>
  <c r="E118" i="27"/>
  <c r="E117" i="27"/>
  <c r="E116" i="27"/>
  <c r="E115" i="27"/>
  <c r="E114" i="27"/>
  <c r="E113" i="27"/>
  <c r="E112" i="27"/>
  <c r="E111" i="27"/>
  <c r="E110" i="27"/>
  <c r="E109" i="27"/>
  <c r="E108" i="27"/>
  <c r="E107" i="27"/>
  <c r="E106" i="27"/>
  <c r="E105" i="27"/>
  <c r="E101" i="27"/>
  <c r="E100" i="27"/>
  <c r="E99" i="27"/>
  <c r="E98" i="27"/>
  <c r="E97" i="27"/>
  <c r="E96" i="27"/>
  <c r="E95" i="27"/>
  <c r="E94" i="27"/>
  <c r="E92" i="27"/>
  <c r="E91" i="27"/>
  <c r="E90" i="27"/>
  <c r="E89" i="27"/>
  <c r="E82" i="27"/>
  <c r="E81" i="27"/>
  <c r="E80" i="27"/>
  <c r="E79" i="27"/>
  <c r="E78" i="27"/>
  <c r="E77" i="27"/>
  <c r="E76" i="27"/>
  <c r="E75" i="27"/>
  <c r="E74" i="27"/>
  <c r="E72" i="27"/>
  <c r="E71" i="27"/>
  <c r="E70" i="27"/>
  <c r="E62" i="27"/>
  <c r="E61" i="27"/>
  <c r="E60" i="27"/>
  <c r="E59" i="27"/>
  <c r="E58" i="27"/>
  <c r="E57" i="27"/>
  <c r="E56" i="27"/>
  <c r="E55" i="27"/>
  <c r="E54" i="27"/>
  <c r="E53" i="27"/>
  <c r="E52" i="27"/>
  <c r="E51" i="27"/>
  <c r="E50" i="27"/>
  <c r="E49" i="27"/>
  <c r="E48" i="27"/>
  <c r="E47" i="27"/>
  <c r="E46" i="27"/>
  <c r="E45" i="27"/>
  <c r="E44" i="27"/>
  <c r="E43" i="27"/>
  <c r="E41" i="27"/>
  <c r="E40" i="27"/>
  <c r="E39" i="27"/>
  <c r="E38" i="27"/>
  <c r="E37" i="27"/>
  <c r="E36" i="27"/>
  <c r="E35" i="27"/>
  <c r="E33" i="27"/>
  <c r="E31" i="27"/>
  <c r="E30" i="27"/>
  <c r="E29" i="27"/>
  <c r="E28" i="27"/>
  <c r="E27" i="27"/>
  <c r="E26" i="27"/>
  <c r="E23" i="27"/>
  <c r="E22" i="27"/>
  <c r="E21" i="27"/>
  <c r="E20" i="27"/>
  <c r="E17" i="27"/>
  <c r="E16" i="27"/>
  <c r="E15" i="27"/>
  <c r="E14" i="27"/>
  <c r="E13" i="27"/>
  <c r="E12" i="27"/>
  <c r="E69" i="26"/>
  <c r="E68" i="26"/>
  <c r="E67" i="26"/>
  <c r="E66" i="26"/>
  <c r="E65" i="26"/>
  <c r="E64" i="26"/>
  <c r="E63" i="25"/>
  <c r="E57" i="25"/>
  <c r="E56" i="25"/>
  <c r="E55" i="25"/>
  <c r="E54" i="25"/>
  <c r="E53" i="25"/>
  <c r="E52" i="25"/>
  <c r="E51" i="25"/>
  <c r="E49" i="25"/>
  <c r="E48" i="25"/>
  <c r="E46" i="25"/>
  <c r="E45" i="25"/>
  <c r="E44" i="25"/>
  <c r="E43" i="25"/>
  <c r="E42" i="25"/>
  <c r="E41" i="25"/>
  <c r="E40" i="25"/>
  <c r="E39" i="25"/>
  <c r="E38" i="25"/>
  <c r="E37" i="25"/>
  <c r="E36" i="25"/>
  <c r="E35" i="25"/>
  <c r="E33" i="25"/>
  <c r="E32" i="25"/>
  <c r="E30" i="25"/>
  <c r="E29" i="25"/>
  <c r="E26" i="25"/>
  <c r="E25" i="25"/>
  <c r="E23" i="25"/>
  <c r="E22" i="25"/>
  <c r="E21" i="25"/>
  <c r="E19" i="25"/>
  <c r="E18" i="25"/>
  <c r="E17" i="25"/>
  <c r="E15" i="25"/>
  <c r="E51" i="17"/>
  <c r="E49" i="17"/>
  <c r="E44" i="17"/>
  <c r="E42" i="17"/>
  <c r="E41" i="17"/>
  <c r="E38" i="17"/>
  <c r="E37" i="17"/>
  <c r="E36" i="17"/>
  <c r="E35" i="17"/>
  <c r="E34" i="17"/>
  <c r="E33" i="17"/>
  <c r="E32" i="17"/>
  <c r="E31" i="17"/>
  <c r="E30" i="17"/>
  <c r="E29" i="17"/>
  <c r="E28" i="17"/>
  <c r="E26" i="17"/>
  <c r="E25" i="17"/>
  <c r="E24" i="17"/>
  <c r="E19" i="17"/>
  <c r="E18" i="17"/>
  <c r="E17" i="17"/>
  <c r="E16" i="17"/>
  <c r="E15" i="17"/>
  <c r="E14" i="17"/>
  <c r="E13" i="17"/>
  <c r="E12" i="17"/>
  <c r="E14" i="15"/>
  <c r="E11" i="15"/>
  <c r="E45" i="6"/>
  <c r="E21" i="9"/>
  <c r="E20" i="9"/>
  <c r="E19" i="9"/>
  <c r="E18" i="9"/>
  <c r="E17" i="9"/>
  <c r="E16" i="9"/>
  <c r="E15" i="9"/>
  <c r="E14" i="9"/>
  <c r="E13" i="9"/>
  <c r="E19" i="7"/>
  <c r="E17" i="7"/>
  <c r="E16" i="7"/>
  <c r="E15" i="7"/>
  <c r="E12" i="7"/>
  <c r="E62" i="6"/>
  <c r="E61" i="6"/>
  <c r="E59" i="6"/>
  <c r="E44" i="6"/>
  <c r="E43" i="6"/>
  <c r="E42" i="6"/>
  <c r="E41" i="6"/>
  <c r="E40" i="6"/>
  <c r="E14" i="8"/>
  <c r="E15" i="8"/>
  <c r="E12" i="8"/>
  <c r="E13" i="8"/>
  <c r="E16" i="8"/>
</calcChain>
</file>

<file path=xl/sharedStrings.xml><?xml version="1.0" encoding="utf-8"?>
<sst xmlns="http://schemas.openxmlformats.org/spreadsheetml/2006/main" count="1711" uniqueCount="1189">
  <si>
    <t>УТВЕРЖДАЮ:</t>
  </si>
  <si>
    <t>онкологический диспансер"</t>
  </si>
  <si>
    <t>ПРЕЙСКУРАНТ</t>
  </si>
  <si>
    <t>эзофагоскопия</t>
  </si>
  <si>
    <t>4.</t>
  </si>
  <si>
    <t>№ п/п.</t>
  </si>
  <si>
    <t>Наименование исследования</t>
  </si>
  <si>
    <t>Эндоскопическая диагностика</t>
  </si>
  <si>
    <t>4.1.</t>
  </si>
  <si>
    <t>Эндоскопические диагностические исследования на видеоэндоскопической системе без функции хромоскопии</t>
  </si>
  <si>
    <t>4.1.1.2.</t>
  </si>
  <si>
    <t>4.1.2.2.</t>
  </si>
  <si>
    <t>эзофагогастроскопия</t>
  </si>
  <si>
    <t>4.1.3.2.</t>
  </si>
  <si>
    <t>эзофагогастродуоденоскопия</t>
  </si>
  <si>
    <t>4.1.5.2.</t>
  </si>
  <si>
    <t>трахеобронхоскопия</t>
  </si>
  <si>
    <t>ректоскопия</t>
  </si>
  <si>
    <t>ректосигмоскопия</t>
  </si>
  <si>
    <t>4.1.12.2</t>
  </si>
  <si>
    <t>ректосигмоколоноскопия</t>
  </si>
  <si>
    <t>4.2. Эндоскопические лечебно-диагностические протцедуры и  операции</t>
  </si>
  <si>
    <t>4.2.1.2</t>
  </si>
  <si>
    <t>4.2.3.2.</t>
  </si>
  <si>
    <t>4.2.4.2.</t>
  </si>
  <si>
    <t>эзофазогастродуоденоскопия (сложная)</t>
  </si>
  <si>
    <t>4.2.7.2.</t>
  </si>
  <si>
    <t>4.2.12.3</t>
  </si>
  <si>
    <t>4.2.13.2</t>
  </si>
  <si>
    <t>4.2.14.2.</t>
  </si>
  <si>
    <t>4.3 Прочие манипуляции:</t>
  </si>
  <si>
    <t>4.3.1.2.</t>
  </si>
  <si>
    <t>взятие биопсийного материала на гистологическое исследование</t>
  </si>
  <si>
    <t>4.3.2.2.</t>
  </si>
  <si>
    <t>взятие биопсийного материала на цитологическое  исследование</t>
  </si>
  <si>
    <t xml:space="preserve">Главный врач УЗ "Могилевский областной </t>
  </si>
  <si>
    <t>________________А. И. Лысов</t>
  </si>
  <si>
    <t>Экономист</t>
  </si>
  <si>
    <t xml:space="preserve">Экономист </t>
  </si>
  <si>
    <t>1.</t>
  </si>
  <si>
    <t>Лучевая диагностика:</t>
  </si>
  <si>
    <t>1.1.</t>
  </si>
  <si>
    <t>рентгенологические исследования:</t>
  </si>
  <si>
    <t>1.1.1</t>
  </si>
  <si>
    <t>рентгеноскопия органов грудной полости</t>
  </si>
  <si>
    <t>1.1.1.2.</t>
  </si>
  <si>
    <t>рентгенография (обзорная) грудной полости:</t>
  </si>
  <si>
    <t>1.1.1.2.1</t>
  </si>
  <si>
    <t>в одной проекции</t>
  </si>
  <si>
    <t>1.1.1.2.2</t>
  </si>
  <si>
    <t>в двух проекциях</t>
  </si>
  <si>
    <t>1.1.1.5</t>
  </si>
  <si>
    <t>рентгенография гортани (обзорная)</t>
  </si>
  <si>
    <t>1.1.2.2</t>
  </si>
  <si>
    <t>рентгеноскопия (обзорная) брюшной полости</t>
  </si>
  <si>
    <t>1.1.2.3</t>
  </si>
  <si>
    <t>рентгенография (обзорная) брюшной полости</t>
  </si>
  <si>
    <t>1.1.2.4</t>
  </si>
  <si>
    <t>самостоятельная рентгеноскопия и рентгенография пищевода</t>
  </si>
  <si>
    <t>1.1.2.6</t>
  </si>
  <si>
    <t>первичное двойное контрастирование желудка</t>
  </si>
  <si>
    <t>1.1.2.1.3</t>
  </si>
  <si>
    <t>первичное двойное контрастирование толстой кишки</t>
  </si>
  <si>
    <t>1.1.3.1.</t>
  </si>
  <si>
    <t>рентгенография отдела позвоночника:</t>
  </si>
  <si>
    <t>1.1.3.1.1</t>
  </si>
  <si>
    <t>1.1.3.1.2</t>
  </si>
  <si>
    <t>1.1.3.2.</t>
  </si>
  <si>
    <t>рентгенография периферических отделов скелета:</t>
  </si>
  <si>
    <t>1.1.3.2.1</t>
  </si>
  <si>
    <t>1.1.3.2.2</t>
  </si>
  <si>
    <t>1.1.3.3.</t>
  </si>
  <si>
    <t>рентгенография черепа:</t>
  </si>
  <si>
    <t>1.1.3.3.1</t>
  </si>
  <si>
    <t>1.1.3.3.2</t>
  </si>
  <si>
    <t>1.1.3.4.</t>
  </si>
  <si>
    <t>рентгенография придаточных пазух носа</t>
  </si>
  <si>
    <t>1.1.3.5</t>
  </si>
  <si>
    <t>1.1.3.6.</t>
  </si>
  <si>
    <t xml:space="preserve">рентгенография нижней челюсти </t>
  </si>
  <si>
    <t>1.1.3.7.</t>
  </si>
  <si>
    <t>рентгенография костей носа</t>
  </si>
  <si>
    <t>1.1.3.11.</t>
  </si>
  <si>
    <t>рентгенография ключицы</t>
  </si>
  <si>
    <t>1.1.3.12</t>
  </si>
  <si>
    <t>рентгенография лопатки в двух проекциях</t>
  </si>
  <si>
    <t>1.1.3.13</t>
  </si>
  <si>
    <t>рентгенография ребер</t>
  </si>
  <si>
    <t>1.1.3.14</t>
  </si>
  <si>
    <t>рентгенография грудины</t>
  </si>
  <si>
    <t>1.1.3.16</t>
  </si>
  <si>
    <t>функциональное исследование позвоночника</t>
  </si>
  <si>
    <t>1.1.3.17</t>
  </si>
  <si>
    <t>рентгенография костей таза</t>
  </si>
  <si>
    <t>1.1.4.1.</t>
  </si>
  <si>
    <t>ретроградная пиелография</t>
  </si>
  <si>
    <t>уретрография</t>
  </si>
  <si>
    <t>ретроградная цистография</t>
  </si>
  <si>
    <t>заочная консультация по предоставленным рентгенограммам с оформлением протокола</t>
  </si>
  <si>
    <t>1.1.4.</t>
  </si>
  <si>
    <t>1.1.3.</t>
  </si>
  <si>
    <t>рентгенологические исследования костно-суставной системы:</t>
  </si>
  <si>
    <t>1.1.2.</t>
  </si>
  <si>
    <t>рентгенологические исследования органов брюшной полости (органов пищеварения)</t>
  </si>
  <si>
    <t>1.1.1.</t>
  </si>
  <si>
    <t>Рентгенологические исследования органов грудной полости</t>
  </si>
  <si>
    <t>Запись результатов рентгеновского исследования на диск</t>
  </si>
  <si>
    <t>1.1.7</t>
  </si>
  <si>
    <t>1.1.7.</t>
  </si>
  <si>
    <t>1.1.7.1.2</t>
  </si>
  <si>
    <r>
      <rPr>
        <b/>
        <sz val="11"/>
        <rFont val="Times New Roman"/>
        <family val="1"/>
        <charset val="204"/>
      </rPr>
      <t>головного мозга</t>
    </r>
    <r>
      <rPr>
        <sz val="11"/>
        <rFont val="Times New Roman"/>
        <family val="1"/>
        <charset val="204"/>
      </rPr>
      <t xml:space="preserve"> без контрастного уселения</t>
    </r>
  </si>
  <si>
    <t>1.1.7.2.2.</t>
  </si>
  <si>
    <t>1.1.7.3.2</t>
  </si>
  <si>
    <r>
      <rPr>
        <b/>
        <sz val="11"/>
        <rFont val="Times New Roman"/>
        <family val="1"/>
        <charset val="204"/>
      </rPr>
      <t>лицевого черепа</t>
    </r>
    <r>
      <rPr>
        <sz val="11"/>
        <rFont val="Times New Roman"/>
        <family val="1"/>
        <charset val="204"/>
      </rPr>
      <t xml:space="preserve"> без контрастного усиления</t>
    </r>
  </si>
  <si>
    <t>1.1.7.4.2</t>
  </si>
  <si>
    <t>1.1.7.5.2</t>
  </si>
  <si>
    <r>
      <rPr>
        <b/>
        <sz val="11"/>
        <rFont val="Times New Roman"/>
        <family val="1"/>
        <charset val="204"/>
      </rPr>
      <t>шеи</t>
    </r>
    <r>
      <rPr>
        <sz val="11"/>
        <rFont val="Times New Roman"/>
        <family val="1"/>
        <charset val="204"/>
      </rPr>
      <t xml:space="preserve"> без контрастного усиления</t>
    </r>
  </si>
  <si>
    <t>1.1.7.6.2</t>
  </si>
  <si>
    <r>
      <rPr>
        <b/>
        <sz val="11"/>
        <rFont val="Times New Roman"/>
        <family val="1"/>
        <charset val="204"/>
      </rPr>
      <t>шеи</t>
    </r>
    <r>
      <rPr>
        <sz val="11"/>
        <rFont val="Times New Roman"/>
        <family val="1"/>
        <charset val="204"/>
      </rPr>
      <t xml:space="preserve"> с контрастным усилением</t>
    </r>
  </si>
  <si>
    <t>1.1.7.7.2</t>
  </si>
  <si>
    <t>1.1.7.8.2</t>
  </si>
  <si>
    <t>1.1.7.9.2</t>
  </si>
  <si>
    <r>
      <rPr>
        <b/>
        <sz val="11"/>
        <rFont val="Times New Roman"/>
        <family val="1"/>
        <charset val="204"/>
      </rPr>
      <t>органов брюшной полости</t>
    </r>
    <r>
      <rPr>
        <sz val="11"/>
        <rFont val="Times New Roman"/>
        <family val="1"/>
        <charset val="204"/>
      </rPr>
      <t xml:space="preserve"> без контрастного усиления</t>
    </r>
  </si>
  <si>
    <t>1.1.7.10.2.</t>
  </si>
  <si>
    <r>
      <rPr>
        <b/>
        <sz val="11"/>
        <rFont val="Times New Roman"/>
        <family val="1"/>
        <charset val="204"/>
      </rPr>
      <t>органов брюшной полости</t>
    </r>
    <r>
      <rPr>
        <sz val="11"/>
        <rFont val="Times New Roman"/>
        <family val="1"/>
        <charset val="204"/>
      </rPr>
      <t xml:space="preserve"> с контрастным усилением</t>
    </r>
  </si>
  <si>
    <t>1.1.7.11.2</t>
  </si>
  <si>
    <r>
      <rPr>
        <b/>
        <sz val="11"/>
        <rFont val="Times New Roman"/>
        <family val="1"/>
        <charset val="204"/>
      </rPr>
      <t>малого таза</t>
    </r>
    <r>
      <rPr>
        <sz val="11"/>
        <rFont val="Times New Roman"/>
        <family val="1"/>
        <charset val="204"/>
      </rPr>
      <t xml:space="preserve"> без контрастного усиления</t>
    </r>
  </si>
  <si>
    <t>1.1.7.12.2</t>
  </si>
  <si>
    <r>
      <rPr>
        <b/>
        <sz val="11"/>
        <rFont val="Times New Roman"/>
        <family val="1"/>
        <charset val="204"/>
      </rPr>
      <t>малого таза</t>
    </r>
    <r>
      <rPr>
        <sz val="11"/>
        <rFont val="Times New Roman"/>
        <family val="1"/>
        <charset val="204"/>
      </rPr>
      <t xml:space="preserve"> с контрастным усилением</t>
    </r>
  </si>
  <si>
    <t>1.1.7.13.2</t>
  </si>
  <si>
    <r>
      <rPr>
        <b/>
        <sz val="11"/>
        <rFont val="Times New Roman"/>
        <family val="1"/>
        <charset val="204"/>
      </rPr>
      <t>позвоночного сегмента</t>
    </r>
    <r>
      <rPr>
        <sz val="11"/>
        <rFont val="Times New Roman"/>
        <family val="1"/>
        <charset val="204"/>
      </rPr>
      <t xml:space="preserve"> без контрастного усиления</t>
    </r>
  </si>
  <si>
    <t>1.1.7.14.2</t>
  </si>
  <si>
    <r>
      <rPr>
        <b/>
        <sz val="11"/>
        <rFont val="Times New Roman"/>
        <family val="1"/>
        <charset val="204"/>
      </rPr>
      <t>позвоночного сегмента</t>
    </r>
    <r>
      <rPr>
        <sz val="11"/>
        <rFont val="Times New Roman"/>
        <family val="1"/>
        <charset val="204"/>
      </rPr>
      <t xml:space="preserve"> с контрастным усилением</t>
    </r>
  </si>
  <si>
    <t>1.1.7.15.2</t>
  </si>
  <si>
    <r>
      <rPr>
        <b/>
        <sz val="11"/>
        <rFont val="Times New Roman"/>
        <family val="1"/>
        <charset val="204"/>
      </rPr>
      <t>отдела позвоночника</t>
    </r>
    <r>
      <rPr>
        <sz val="11"/>
        <rFont val="Times New Roman"/>
        <family val="1"/>
        <charset val="204"/>
      </rPr>
      <t xml:space="preserve"> без контрастного усиления</t>
    </r>
  </si>
  <si>
    <t>1.1.7.17.2</t>
  </si>
  <si>
    <r>
      <rPr>
        <b/>
        <sz val="11"/>
        <rFont val="Times New Roman"/>
        <family val="1"/>
        <charset val="204"/>
      </rPr>
      <t>костей и суставов</t>
    </r>
    <r>
      <rPr>
        <sz val="11"/>
        <rFont val="Times New Roman"/>
        <family val="1"/>
        <charset val="204"/>
      </rPr>
      <t xml:space="preserve"> без контрастного усиления</t>
    </r>
  </si>
  <si>
    <t>1.1.7.19.2</t>
  </si>
  <si>
    <t>КТ- ангиография</t>
  </si>
  <si>
    <t>1.1.7.20</t>
  </si>
  <si>
    <t>1.1.7.20.1</t>
  </si>
  <si>
    <t>MPR (мультипланарная реконструкция), MIP (проекция максимальной интенсивности), MinIP (проекция минимальной интенсивности, SSD (криволинейная реконструкция)</t>
  </si>
  <si>
    <t>1.1.7.20.5</t>
  </si>
  <si>
    <t>сравнение компьютерных томографических исследований в динамике</t>
  </si>
  <si>
    <t>Специальные методы обработки изображений</t>
  </si>
  <si>
    <t>1.2</t>
  </si>
  <si>
    <t>магнитно-резонасная томография</t>
  </si>
  <si>
    <t>магнитно-резонасная ангиография</t>
  </si>
  <si>
    <t>2.1</t>
  </si>
  <si>
    <t>Ультразвуковая диагностика</t>
  </si>
  <si>
    <t>на цветных цифровых ультрозвуковых апаратах с наличием сложного программного обеспечения (количество цифровых каналов более 512)</t>
  </si>
  <si>
    <t>2.1.1.1.</t>
  </si>
  <si>
    <t>печень, желчный пузырь без определения функции</t>
  </si>
  <si>
    <t>2.1.3.1</t>
  </si>
  <si>
    <t>поджелудочная железа</t>
  </si>
  <si>
    <t>2.1.5.1.</t>
  </si>
  <si>
    <t>селезенка</t>
  </si>
  <si>
    <t>2.2.1.1.</t>
  </si>
  <si>
    <t>почки и надпочечники</t>
  </si>
  <si>
    <t>2.2.2.1.</t>
  </si>
  <si>
    <t>мочевой пузырь</t>
  </si>
  <si>
    <t>2.2.3.1</t>
  </si>
  <si>
    <t>мочевой пузырь с определением остаточной мочи</t>
  </si>
  <si>
    <t>2.2.4.1.</t>
  </si>
  <si>
    <t>почки, надпочечники и мочевой пузырь</t>
  </si>
  <si>
    <t>2.2.5.1</t>
  </si>
  <si>
    <t>почки, надпочечники и мочевой пузырь с определением остаточной мочи</t>
  </si>
  <si>
    <t>2.2.6.1</t>
  </si>
  <si>
    <t>предстательная железа с мочевым пузырем и определением остаточной мочи (трансабдоминально)</t>
  </si>
  <si>
    <t xml:space="preserve">2.2.7.1 </t>
  </si>
  <si>
    <t>предстательная железа (трансректально)</t>
  </si>
  <si>
    <t>2.2.8.1</t>
  </si>
  <si>
    <t>мошонка</t>
  </si>
  <si>
    <t>2.2.9.1</t>
  </si>
  <si>
    <t>половой член</t>
  </si>
  <si>
    <t>2.2.10.1</t>
  </si>
  <si>
    <t>2.2.11.1</t>
  </si>
  <si>
    <t>матка и придатки (трансвагинально)</t>
  </si>
  <si>
    <t>2.3.3.1</t>
  </si>
  <si>
    <t>слюнные железы (или подчелюстные, или околоушные)</t>
  </si>
  <si>
    <t>2.3.4.1</t>
  </si>
  <si>
    <t>мягкие ткани</t>
  </si>
  <si>
    <t xml:space="preserve">2.3.11.1 </t>
  </si>
  <si>
    <t>2.4.10.1</t>
  </si>
  <si>
    <t>эхокардиография (М+В режим+ доплер+цветное картирование)</t>
  </si>
  <si>
    <t>2.5.1.1</t>
  </si>
  <si>
    <t>чрезкожная диагностическая биопсия</t>
  </si>
  <si>
    <t>2.5.2.1.</t>
  </si>
  <si>
    <t>лечебно-диагностическая пункция кист, абсцессов и т.д.</t>
  </si>
  <si>
    <t xml:space="preserve">Лечебно-диагностические продцедуры под ультрозвуковым контролем </t>
  </si>
  <si>
    <t>Функциональная диагностика</t>
  </si>
  <si>
    <t>3.</t>
  </si>
  <si>
    <t>3.1</t>
  </si>
  <si>
    <t>Электрокардиографические исследования</t>
  </si>
  <si>
    <t>3.1.1.1.</t>
  </si>
  <si>
    <t>Электрокардиограмма в 12 отведениях без функциональных проб</t>
  </si>
  <si>
    <t>3.1.1.3.</t>
  </si>
  <si>
    <t>Электрокардиограмма в дополнительных отведениях</t>
  </si>
  <si>
    <t>3.1.2.1</t>
  </si>
  <si>
    <t>Электрокардиографическое исследование с непрерывной суточной регистрацией элетрокардиограммы пациента (холтеровское мониторирование стандартное)</t>
  </si>
  <si>
    <t>Радионуклидная диагностика</t>
  </si>
  <si>
    <t>пипетирование:</t>
  </si>
  <si>
    <t>взятие крови из пальца:</t>
  </si>
  <si>
    <t>определение количества, цвета, прозрачности, наличия осадка, относительной плотности, pH</t>
  </si>
  <si>
    <t>подсчет количества форменных элементов методом Нечипоренко</t>
  </si>
  <si>
    <t>Гематологические исследования:</t>
  </si>
  <si>
    <t>Биохимические исследования:</t>
  </si>
  <si>
    <t>ИФА - свободный Т4</t>
  </si>
  <si>
    <t>ИФА - ТТГ</t>
  </si>
  <si>
    <t>ИФА - ТГ</t>
  </si>
  <si>
    <t>ПСА общ.</t>
  </si>
  <si>
    <t>ПСА своб.</t>
  </si>
  <si>
    <t>СА-125</t>
  </si>
  <si>
    <t>РЭА</t>
  </si>
  <si>
    <t>Альбумин</t>
  </si>
  <si>
    <t>альфа- амилаза</t>
  </si>
  <si>
    <t>Аспартатаминотрасфераза АСАТ</t>
  </si>
  <si>
    <t>Аланинаминотрансфераза АЛАТ</t>
  </si>
  <si>
    <t>Билирубин общий</t>
  </si>
  <si>
    <t>Билирубин прямой</t>
  </si>
  <si>
    <t>Глюкоза</t>
  </si>
  <si>
    <t>Гамма- глутамилтрансфераза</t>
  </si>
  <si>
    <t>кальций</t>
  </si>
  <si>
    <t>Креатинин</t>
  </si>
  <si>
    <t>Лактадегидрогенеза</t>
  </si>
  <si>
    <t>мочевая кислота</t>
  </si>
  <si>
    <t>мочевина</t>
  </si>
  <si>
    <t>общий белок</t>
  </si>
  <si>
    <t>Триглицериды</t>
  </si>
  <si>
    <t>Фосфор неорганический</t>
  </si>
  <si>
    <t>Холестерин</t>
  </si>
  <si>
    <t>Клинико-диагностические исследования:</t>
  </si>
  <si>
    <t>Общий анализ мочи</t>
  </si>
  <si>
    <t>Общий анализ крови</t>
  </si>
  <si>
    <t>Коагулограмма</t>
  </si>
  <si>
    <t>Биохимический анализ крови (полный)</t>
  </si>
  <si>
    <t>Биохимический анализ крови (укороченный)</t>
  </si>
  <si>
    <t>2.1.</t>
  </si>
  <si>
    <t>5.</t>
  </si>
  <si>
    <t>5.1.</t>
  </si>
  <si>
    <t>6.</t>
  </si>
  <si>
    <t>7.</t>
  </si>
  <si>
    <t>2.</t>
  </si>
  <si>
    <t>4.2.</t>
  </si>
  <si>
    <t>4.3.</t>
  </si>
  <si>
    <t>4.5.</t>
  </si>
  <si>
    <t>4.6.</t>
  </si>
  <si>
    <t>1-ое онкологическое хирургическое (торакальное) отделение</t>
  </si>
  <si>
    <t>2-ое онкологическое хирургическое отделение</t>
  </si>
  <si>
    <t>3-е онкологическое хирургическое отделение</t>
  </si>
  <si>
    <t>5-е онкологическое химиотерапевтическое отделение</t>
  </si>
  <si>
    <t>6-е онкологическое хирургическое отделение</t>
  </si>
  <si>
    <t>1</t>
  </si>
  <si>
    <t>2</t>
  </si>
  <si>
    <t>3</t>
  </si>
  <si>
    <r>
      <rPr>
        <b/>
        <sz val="11"/>
        <rFont val="Times New Roman"/>
        <family val="1"/>
        <charset val="204"/>
      </rPr>
      <t xml:space="preserve">головного мозга </t>
    </r>
    <r>
      <rPr>
        <sz val="11"/>
        <rFont val="Times New Roman"/>
        <family val="1"/>
        <charset val="204"/>
      </rPr>
      <t xml:space="preserve"> с контрастным усилением</t>
    </r>
  </si>
  <si>
    <t>4.2.2.2.</t>
  </si>
  <si>
    <t>4-е онкологическое химиотерапевтическое отделение</t>
  </si>
  <si>
    <t>Радиологическое отделение</t>
  </si>
  <si>
    <t>Отделение анестезиологии и реанимации</t>
  </si>
  <si>
    <t>Стоимость за суточное пребывание в стационаре иностранных граждан</t>
  </si>
  <si>
    <t>Пульмоноэктомия</t>
  </si>
  <si>
    <t>Лобэктомия</t>
  </si>
  <si>
    <t>Атипичная резекция легкого</t>
  </si>
  <si>
    <t>Экстрипация пищевода, эзофагогастропластика с аностомозом на шее (операция Akijama)</t>
  </si>
  <si>
    <t>Комбинировааная резекция нижней трети пищевода с гастрэктомией, эзофагоеюнопластика, ЭЕА по Цацаниди.</t>
  </si>
  <si>
    <t>Комбинировааная резекция нижней трети пищевода с проксимальной субторальной резекцией желудка</t>
  </si>
  <si>
    <t>Перевязка</t>
  </si>
  <si>
    <t>Внутримышечная инъекция</t>
  </si>
  <si>
    <t>Подкожная инъекция</t>
  </si>
  <si>
    <t>Промывание желудка</t>
  </si>
  <si>
    <t>Очистительная клизма</t>
  </si>
  <si>
    <t>Снятие швов</t>
  </si>
  <si>
    <t>Внутривенное струйное введение лекарственных средств</t>
  </si>
  <si>
    <t>Гастрэктомия, ЭЕА по Цацаниди, ЛАЭ Д2</t>
  </si>
  <si>
    <t>Проксимальня субтотальная резекция желудка, ГЭА по Цацаниди, ЛЭА Д2</t>
  </si>
  <si>
    <t>Гастропанкреатодуоденальная резекция</t>
  </si>
  <si>
    <t>Обходной ГЭА по Вельфлеру</t>
  </si>
  <si>
    <t>Холецистоэнтероанастомоз по Микуличу</t>
  </si>
  <si>
    <t>Резекция стенки желудка с опухолью</t>
  </si>
  <si>
    <t>Спленэктомия</t>
  </si>
  <si>
    <t>Холецистомия</t>
  </si>
  <si>
    <t>Холецистэктомия</t>
  </si>
  <si>
    <t>Гепатостомия</t>
  </si>
  <si>
    <t>Дренирование холедоха по Вишневскому</t>
  </si>
  <si>
    <t>Пробная лапаротомия</t>
  </si>
  <si>
    <t>Правосторонняя гемиколэктомия</t>
  </si>
  <si>
    <t>Резекция поперечно-ободочной кишки</t>
  </si>
  <si>
    <t>Левосторонняя гемиколэктомия</t>
  </si>
  <si>
    <t>Резекция сигмовидной кишки</t>
  </si>
  <si>
    <t>Внутрибрюшная резекция с аппаратным анастомозом</t>
  </si>
  <si>
    <t>Внутрибрюшная резекция с ручным анастомозом</t>
  </si>
  <si>
    <t>Брюшно-промежностная экстрипация прямой кишки</t>
  </si>
  <si>
    <t>Брюшно-анальная резекция с низведением</t>
  </si>
  <si>
    <t>Реконструктивная операция после операции Гартмана с ручным анастомозом</t>
  </si>
  <si>
    <t>Реконструктивная операция после операции Гартмана с апаратным анастомозом</t>
  </si>
  <si>
    <t>Правосторонняя гемиколэктомия с руконструктивной операцией после цекостомии</t>
  </si>
  <si>
    <t>Трансанальная полипэктомия</t>
  </si>
  <si>
    <t>Истечение избытка низведенной кишки</t>
  </si>
  <si>
    <t>Экстренные операции по поводу кишечной непроходимости</t>
  </si>
  <si>
    <t>Экстренные операции по поводу перитонита</t>
  </si>
  <si>
    <t>Операции с атипичной резекцией печени</t>
  </si>
  <si>
    <t>Тотальная и субтотальная колпроктэктомия</t>
  </si>
  <si>
    <t>Внутрибрюшная резекция прямой кишки с правосторонней тубовариэктомией</t>
  </si>
  <si>
    <t>Билатеральная орхэктомия</t>
  </si>
  <si>
    <t>Орхфунилэктомия</t>
  </si>
  <si>
    <t>Радикальная нефрэктомия</t>
  </si>
  <si>
    <t>Резекция почки</t>
  </si>
  <si>
    <t>Трансуретральная резекция опухолей мочевого пузыря (ТУР)</t>
  </si>
  <si>
    <t>Радикальная цистэктомия с илеоцистопластикой (по Хаутману)</t>
  </si>
  <si>
    <t>Радикальная цистэктомияс операцией Бриккера</t>
  </si>
  <si>
    <t>Радикальная цистэктомия с уретерокутанеостомией</t>
  </si>
  <si>
    <t>Радикальная простатэктомия</t>
  </si>
  <si>
    <t>Ампутация полового члена</t>
  </si>
  <si>
    <t>Эпицистостомия</t>
  </si>
  <si>
    <t>ТУР предстательной железы</t>
  </si>
  <si>
    <t>Трансвезикальная резекция мочевого пузыря</t>
  </si>
  <si>
    <t>Операция Дюкена-Мельникова</t>
  </si>
  <si>
    <t>Резекция головки полового члена</t>
  </si>
  <si>
    <t>Нефрадреналуретерэктомия с резекцией мочевого пузыря</t>
  </si>
  <si>
    <t>Биопсия лимфоузлов</t>
  </si>
  <si>
    <t>Подмышечно-подключично-подлопаточная лимфаденэктомия</t>
  </si>
  <si>
    <t>Бедренно-пахово-подвздошная лимфаденэктомия</t>
  </si>
  <si>
    <t>Постановка переферического катетера</t>
  </si>
  <si>
    <t>Гистерэктомия тип 3 (операция Вертгейма)</t>
  </si>
  <si>
    <t>Аднексэктомия</t>
  </si>
  <si>
    <t>Близкофокусная рентгенотерапия</t>
  </si>
  <si>
    <t>Проведение лучевой терапии на линейном ускорителе "CLINAK-2300C/D"</t>
  </si>
  <si>
    <t>Подготовка к проведению анестезии и постнаркозное наблюдение</t>
  </si>
  <si>
    <t>Плевральная пункция в амбулаторных условиях</t>
  </si>
  <si>
    <t>Биопсия опухоли</t>
  </si>
  <si>
    <t>Пункция образования мягких тканей, лимфатических узлов, образований молочной железы</t>
  </si>
  <si>
    <t>Пункия брюшной полости (лапароцентез)</t>
  </si>
  <si>
    <t>2.4.11.</t>
  </si>
  <si>
    <t>Оментэктомия с аппендэктомией</t>
  </si>
  <si>
    <t>Резекция тканей дна полости рта с экстрипацией подъязычной слюнной железы с опухолью</t>
  </si>
  <si>
    <t>1.1.7.20.7.</t>
  </si>
  <si>
    <t>Консультация исследования рентгеновской компьютерной томографии, предоставленного на CD-диске, с использованием программ одновременного количественного определения и реконструкции (без контрастного усиления)</t>
  </si>
  <si>
    <t>1.1.7.20.7.1</t>
  </si>
  <si>
    <t>Консультация исследования рентгеновской компьютерной томографии, предоставленного на CD-диске, с использованием программ одновременного количественного определения и реконструкции (с контрастным усилением)</t>
  </si>
  <si>
    <t>Цистоскопия</t>
  </si>
  <si>
    <t>Тиреоглобулин</t>
  </si>
  <si>
    <t>Свободный тироксин Т4</t>
  </si>
  <si>
    <t>Бета-Хорионический гонадотропин</t>
  </si>
  <si>
    <t>Раково эмбрионный антиген (СЕА)</t>
  </si>
  <si>
    <t>Альфа-Фетопротеин (АФП)</t>
  </si>
  <si>
    <t>Простатический специфический антиген (ПСА)</t>
  </si>
  <si>
    <t>Простатический специфический антиген свободная фракция (ПСА своб.)</t>
  </si>
  <si>
    <t>Антиген СА 125</t>
  </si>
  <si>
    <t>Антиген СА 15-3</t>
  </si>
  <si>
    <t>Антиген СА 19-9</t>
  </si>
  <si>
    <t>Субторальная резекция пищевода, эзофагогастропластика, ЭГА по Цацаниди в правой плевральной полости (операция типа Льюиса)</t>
  </si>
  <si>
    <t>*МPR (мультипланарная реконструкция) - позволяет реконструировать коронарные и сагиттальные плоскости, так как стандартные аксиальные срезы не всегда дают достаточную информацию для оценки выявленных изменений (например выявление линии перелома или визуализация взаимоотношений патологического образования с окружающими структурами). MIP (проекция максимальной интенсивности) - позволяет визуализировать самые плотные структуры относительно рядом расположеных менее плотных (используется например при проведении внутривенного контрастирования для исследования кровеносных сосудов). MinIP (проекция минимальной интенсивности) - противоположная MIP техника реконструкции (пример использования - оценка состояния стенки бронха). SSD (криволинейная реконструкция) - позволяет отображать поверхность органа или кости (ценный метод для планирования хирургического вмешательства, а также для оценки патологического процесса с разных углов). Перечисленные специальные методы обработки изображений позволяют комплексно, достоверно, всесторонне и наглядно выявить (либо исключить), интерпритировать, а так же отобразить на носителе (например пленке) паталогические изменения выявленные при выполнении мультиспиральной рентгеновской компьютерной томографии, что в итоге позволяет выбрать правильную тактику лечения.</t>
  </si>
  <si>
    <t>4.4 Эндоскопические полипэктомии:</t>
  </si>
  <si>
    <t>4.4.1.</t>
  </si>
  <si>
    <t>Эндоскопическая полипэктомия из желудка</t>
  </si>
  <si>
    <t>4.4.2.</t>
  </si>
  <si>
    <t>Эндоскопическая полипэктомия из пищевода</t>
  </si>
  <si>
    <t>4.4.3.</t>
  </si>
  <si>
    <t>Эндоскопическая полипэктомия из толстой кишки</t>
  </si>
  <si>
    <t>Дополнительные расходные материалы:                 Визипак 50 мл</t>
  </si>
  <si>
    <t>Внутрикожная инъекция</t>
  </si>
  <si>
    <t>Катетеризация мочевого пузыря с использованием катетера Фолея</t>
  </si>
  <si>
    <t>Катетеризация мочевого пузыря с использованием катетера Нелатон</t>
  </si>
  <si>
    <t>Разведение цитостатиков</t>
  </si>
  <si>
    <t>Наблюдение за пациентом при внутривенном капельном введении раствора лекарственного средства (за 1 час)</t>
  </si>
  <si>
    <t>Трепанбиопсия костная</t>
  </si>
  <si>
    <t>Лечебно-диагностическая пункция</t>
  </si>
  <si>
    <t>Постановка центрального венозного катетера</t>
  </si>
  <si>
    <t>Предлучевая подготовка (КТ-Центрация)</t>
  </si>
  <si>
    <t>Проведение лучевой терапии на линейном ускорителе "CLINAK-IX</t>
  </si>
  <si>
    <t>Тереотропный гормон (высокочувствительный) ТТГ</t>
  </si>
  <si>
    <t>7 ООПЛ (Хоспис)</t>
  </si>
  <si>
    <t>4</t>
  </si>
  <si>
    <t>5</t>
  </si>
  <si>
    <t>6</t>
  </si>
  <si>
    <t>7</t>
  </si>
  <si>
    <t>4.1.10.2.</t>
  </si>
  <si>
    <t>4.1.11.3</t>
  </si>
  <si>
    <t>Эндоскопическое исследование толстой кишки с аналгезией</t>
  </si>
  <si>
    <t>Эндоскопическое исследование толстой кишки с аналгезией и взятием биопсии</t>
  </si>
  <si>
    <t>эхокардиография (М+В режим+ доплер+цветное картирование+тканевая доплерография)</t>
  </si>
  <si>
    <t>3.4.13.</t>
  </si>
  <si>
    <t>Ультразвуковая допплерография (УЗГД) одного венозного бассейна (брахиоцефальных вен или вен верхних конечностей или вен нижних конечностей)</t>
  </si>
  <si>
    <t>Дренирование полых органов при злокачественных опухолях и других заболеваниях под ультразвуковым контролем (дренирование желчевыводящих путей)</t>
  </si>
  <si>
    <t>Дренирование полых органов при злокачественных опухолях и других заболеваниях под ультразвуковым контролем (дренирование мочевыводящих  путей)</t>
  </si>
  <si>
    <t>1.1</t>
  </si>
  <si>
    <t>1.3</t>
  </si>
  <si>
    <t>1.4</t>
  </si>
  <si>
    <t>1.5</t>
  </si>
  <si>
    <t>2.3</t>
  </si>
  <si>
    <t>2.4</t>
  </si>
  <si>
    <t>Удаление доброкачественных опухолей наружных половых органов</t>
  </si>
  <si>
    <t>3.2</t>
  </si>
  <si>
    <t>3.3</t>
  </si>
  <si>
    <t>Удаление доброкачественных опухолей вульвы и влагалища</t>
  </si>
  <si>
    <t xml:space="preserve"> Лечебная процедура (введение лечебных тампонов)</t>
  </si>
  <si>
    <t>Введение внутриматочного средства контрацепции</t>
  </si>
  <si>
    <t xml:space="preserve"> Удаление внутриматочного средства контрацепции</t>
  </si>
  <si>
    <t>Полипэктомия и раздельное диагностическое выскабливание</t>
  </si>
  <si>
    <t xml:space="preserve"> Организация круглосуточного ухода за больной в гинекологическом отделении при отсутствии медицинских показаний</t>
  </si>
  <si>
    <t>ОТДЕЛЕНИЕ АНЕСТЕЗИОЛОГИИ И РЕАНИМАЦИИ</t>
  </si>
  <si>
    <t>МАНИПУЛЯЦИИИ ХИРУРГИЧЕСКИЕ И ОБЩЕГО НАЗНАЧЕНИЯ</t>
  </si>
  <si>
    <t>2-Е ОНКОЛОГИЧЕСКОЕ ХИРУРГИЧЕСКОЕ ОТДЕЛЕНИЕ</t>
  </si>
  <si>
    <t>Стоимость за суточное пребывание в стационаре иностранных граждан указана без учета стоимости питания. Суточная стоимость питания оплачивается заказчиком дополнительно.</t>
  </si>
  <si>
    <t>2.2</t>
  </si>
  <si>
    <t>3.4</t>
  </si>
  <si>
    <t>4.1</t>
  </si>
  <si>
    <t>4.2</t>
  </si>
  <si>
    <t>4.3</t>
  </si>
  <si>
    <t>4.4</t>
  </si>
  <si>
    <t>4.5</t>
  </si>
  <si>
    <t>4.6</t>
  </si>
  <si>
    <t>Комбинированная брюшно-промежуточная экстрипация прямой кишки с надвлагалищной ампутацией маки с придатками</t>
  </si>
  <si>
    <t>Комбинированная экстипация прямой кишки с экстрипацией матки с придатками</t>
  </si>
  <si>
    <t xml:space="preserve">Операции на легких и средостении </t>
  </si>
  <si>
    <t>Операции на пищеводе</t>
  </si>
  <si>
    <t>Операции на желудке</t>
  </si>
  <si>
    <t>Операции на поджелудочной железе</t>
  </si>
  <si>
    <t>Операции на селезенке, печени, желчевыводящих путях</t>
  </si>
  <si>
    <t>Операции на толстом кишечнике</t>
  </si>
  <si>
    <t>Другие операции</t>
  </si>
  <si>
    <t>ОПЕРАЦИИ ПО УРОЛОГИИ (3-Е ОНКОЛОГИЧЕСКОЕ ХИРУРГИЧЕСКОЕ ОТДЕЛЕНИЕ)</t>
  </si>
  <si>
    <t>ЛУЧЕВОЕ ЛЕЧЕНИЕ (РАДИОЛОГИЧЕСКОЕ ОТДЕЛЕНИЕ)</t>
  </si>
  <si>
    <t>Дистальная субтотальная резекция желудка, ГЭА по Ру. ЛЭА Д2</t>
  </si>
  <si>
    <t>Резекция 2/3 желудка, ГЭА по Ру.</t>
  </si>
  <si>
    <t>Лучевая терапия неопухолевых заболеваний (дегенеративно- дистрофические и воспалительные процессы костно- суставной системы- артрозы, артриты,бурситы,пяточные шпоры, ладонный фиброматоз;нейрофиброматоз, гинекомастия,эндокринная офтальмопатия и др.)</t>
  </si>
  <si>
    <t>Консультация врача специалиста</t>
  </si>
  <si>
    <t>Рентген топометрия</t>
  </si>
  <si>
    <t>Контурирование на аппарат "THERATRON"</t>
  </si>
  <si>
    <t>Расчет плана лечения на аппарат "THERATRON"</t>
  </si>
  <si>
    <t xml:space="preserve">Рентгеновская  симуляция </t>
  </si>
  <si>
    <t>Проведение лучевой терапии на аппарате "THERATRON" (1 сеанс)</t>
  </si>
  <si>
    <t>Проведение лучевой терапии на аппарате ускоритель линейный  CLINAK-2300 (1 сеанс)</t>
  </si>
  <si>
    <t>Проведение лучевой терапии на аппарате ускоритель линейный  CLINAK-IX (1 сеанс)</t>
  </si>
  <si>
    <t>Биопсия предстательной железы</t>
  </si>
  <si>
    <t>5.3.1.</t>
  </si>
  <si>
    <t>Исследование функции внешнего дыхания без функциональных проб</t>
  </si>
  <si>
    <t>Стоимость за медикаменты и материалы, бел.руб.</t>
  </si>
  <si>
    <t>Стоимость за услугу без НДС, бел.руб.</t>
  </si>
  <si>
    <t>Итого за услугу, бел. руб.</t>
  </si>
  <si>
    <t>Дополнительные расходные материалы:</t>
  </si>
  <si>
    <t>Итого за услугу с НДС, бел. руб.</t>
  </si>
  <si>
    <t>8</t>
  </si>
  <si>
    <t>Ингаляционная анестезия с сохраненным спонтанным дыханием (пациенты I-II ASA) за 1 час</t>
  </si>
  <si>
    <t>Тотальная внутривенная анестезия с сохраненным спонтанным дыханием (пациенты I-II ASA) за 1 час</t>
  </si>
  <si>
    <t>Сбалансированная анестезия с искусственной вентиляцией легких (ИВЛ) за 1 час</t>
  </si>
  <si>
    <t>Тотальная внутривенная анестезия с искусственной вентиляцией легких (ИВЛ) за 1 час</t>
  </si>
  <si>
    <t>Спинальная (субарахноидальная) анестезия за 1 час</t>
  </si>
  <si>
    <t>Комбинированная анестезия (эпидуральная плюс общая анестезия с искусственной вентиляцией легких) за 1 час</t>
  </si>
  <si>
    <t>1.6</t>
  </si>
  <si>
    <t>3.5</t>
  </si>
  <si>
    <t>3.6</t>
  </si>
  <si>
    <t>3.7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</si>
  <si>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</si>
  <si>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</si>
  <si>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</si>
  <si>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</si>
  <si>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</si>
  <si>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</si>
  <si>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</si>
  <si>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</si>
  <si>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</si>
  <si>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</si>
  <si>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</si>
  <si>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</si>
  <si>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</si>
  <si>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</si>
  <si>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</si>
  <si>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</si>
  <si>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4.7</t>
  </si>
  <si>
    <t>4.8</t>
  </si>
  <si>
    <t>4.9</t>
  </si>
  <si>
    <t>4.10</t>
  </si>
  <si>
    <t>4.11</t>
  </si>
  <si>
    <t>4.12</t>
  </si>
  <si>
    <t>4.13</t>
  </si>
  <si>
    <t>4.14</t>
  </si>
  <si>
    <t>4.15</t>
  </si>
  <si>
    <t>4.16</t>
  </si>
  <si>
    <t>4.17</t>
  </si>
  <si>
    <t>4.18</t>
  </si>
  <si>
    <t>Симультативная операция: Правосторонняя гемиколэктомия, резекция сигмовидной кишки</t>
  </si>
  <si>
    <t>рентгенография височно-челюстного сустава</t>
  </si>
  <si>
    <t>25</t>
  </si>
  <si>
    <t>Удаление подкожноимплантируемой порт-системы</t>
  </si>
  <si>
    <t>Аднексэктомия.Оментэктомия</t>
  </si>
  <si>
    <t xml:space="preserve">с личным контрастом </t>
  </si>
  <si>
    <t>обработка крови для получения:</t>
  </si>
  <si>
    <t>Комбинированная правосторонняя гемиколэктомия с правосторонней сальпингоовариэктомией</t>
  </si>
  <si>
    <t>4.19</t>
  </si>
  <si>
    <t>А.А. Колпакова</t>
  </si>
  <si>
    <t>Экономист                                          А.А. Колпакова</t>
  </si>
  <si>
    <t>8-ое онкологическое хирургическое отделение</t>
  </si>
  <si>
    <t>Подключение одноразовой системы для внутривенного капельного введения раствора лекарственного средства</t>
  </si>
  <si>
    <t>"01"__октября_____2018 г.</t>
  </si>
  <si>
    <r>
      <t xml:space="preserve"> По</t>
    </r>
    <r>
      <rPr>
        <b/>
        <sz val="14"/>
        <color theme="1"/>
        <rFont val="Times New Roman"/>
        <family val="1"/>
        <charset val="204"/>
      </rPr>
      <t xml:space="preserve"> Сервисным услугам для иностранных граждан </t>
    </r>
    <r>
      <rPr>
        <sz val="14"/>
        <color theme="1"/>
        <rFont val="Times New Roman"/>
        <family val="1"/>
        <charset val="204"/>
      </rPr>
      <t xml:space="preserve"> на 01.10.2018 г.</t>
    </r>
  </si>
  <si>
    <t>4.20</t>
  </si>
  <si>
    <t>Комбинированная внутрибрюшная резекция прямой кишки с резекцией петли подвздушной петли</t>
  </si>
  <si>
    <t>1-е онкологическое хирургическое (торакальное) отделение</t>
  </si>
  <si>
    <t>2.2.</t>
  </si>
  <si>
    <t>4-е онкологическое лечебно-диагностическое отделение</t>
  </si>
  <si>
    <t>5.2.</t>
  </si>
  <si>
    <t>8-ое онкологическое хирургическое  отделение</t>
  </si>
  <si>
    <t>7.1</t>
  </si>
  <si>
    <t>7.2</t>
  </si>
  <si>
    <t>7.3</t>
  </si>
  <si>
    <t>7.4</t>
  </si>
  <si>
    <t>Стоимость за суточное пребывание в палатах повышенной комфортности в  стационаре иностранных граждан</t>
  </si>
  <si>
    <t>Циркумцизия (Круговое иссечение крайней плоти)</t>
  </si>
  <si>
    <t>экскреторная урография с контрастным веществом Томогексол 300мг/20мл</t>
  </si>
  <si>
    <t>Комбинированная Ларингэктомия с резекцией перешейка щитовидной железы, гемиструмэктомией, циркулярной резекцией 2-3х колец трахеи.</t>
  </si>
  <si>
    <t>Эндоларингиальная резекция гортани с восстановлением просвета гортани.</t>
  </si>
  <si>
    <t>Трахеостомия.</t>
  </si>
  <si>
    <t>Резекция м/тканей ротоглотки с опухолью.</t>
  </si>
  <si>
    <t>Гемиглоссэктомия.</t>
  </si>
  <si>
    <t>Резекция нижней челюсти с мягкими тканями полости рта.</t>
  </si>
  <si>
    <t>Резекция опухоли слизистой щеки.</t>
  </si>
  <si>
    <t>Пластика трахеостомического отверстия, ОФС КМПЛ на питающей ножке с грудной клетки.</t>
  </si>
  <si>
    <t>Резекция губы с пластикой перемещенным кожно-подкожным лоскутом на сосудестой ножке.</t>
  </si>
  <si>
    <t>Широкое иссечение опухоли кожи, мягкими тканями с пластикой: местными тканями.</t>
  </si>
  <si>
    <t>Широкое иссечение опухоли кожи, мягких тканей с пластикой: расщепленным кожным лоскутом (РКЛ)</t>
  </si>
  <si>
    <t>Широкое иссечение опухоли кожи, мягких тканей с пластикой: перемещенным кожным лоскутом на питающей ножке.</t>
  </si>
  <si>
    <t>Радикальная шейная лимфодиссекция (операция Крайля)</t>
  </si>
  <si>
    <t>Надлопаточно-подъязычная лмфодиссекция (операция Ванах)</t>
  </si>
  <si>
    <t>Экзартикуляции.</t>
  </si>
  <si>
    <t>Наложение вторичных швов</t>
  </si>
  <si>
    <t>Перевязка НСА, ОСА</t>
  </si>
  <si>
    <t xml:space="preserve">Стентирование пищевода под рентгеновским контролем </t>
  </si>
  <si>
    <t>Эндоскопическая ретроградная холангиопанкреатография</t>
  </si>
  <si>
    <t>Сравнение МРТ исследований в динамике</t>
  </si>
  <si>
    <t>Санитарная обработка тела умершего</t>
  </si>
  <si>
    <t>Тампонирование лица</t>
  </si>
  <si>
    <t>Бальзамирующая маска для лица</t>
  </si>
  <si>
    <t>Бальзамирующая маска для кистей рук</t>
  </si>
  <si>
    <t>Полостное бальзамирование</t>
  </si>
  <si>
    <t>Фиксация век</t>
  </si>
  <si>
    <t>Устранение западания глазных яблок</t>
  </si>
  <si>
    <t>Расширенный туалет тела умершего</t>
  </si>
  <si>
    <t>Бинтование рук и ног</t>
  </si>
  <si>
    <t>Одевание умершего</t>
  </si>
  <si>
    <t>Одевание умершего до 90 кг</t>
  </si>
  <si>
    <t>Одевание умершего свыше 90 кг</t>
  </si>
  <si>
    <t>Одевание подвенечного платья</t>
  </si>
  <si>
    <t>Парикмахерские и косметологические услуги</t>
  </si>
  <si>
    <t>Бритье</t>
  </si>
  <si>
    <t>Стрижка коротких волос</t>
  </si>
  <si>
    <t>Стрижка длинных волос</t>
  </si>
  <si>
    <t>Стрижка усов, бороды</t>
  </si>
  <si>
    <t>Укладка коротких волос</t>
  </si>
  <si>
    <t>Укладка длинных волос</t>
  </si>
  <si>
    <t>Стрижка и очистка ногтей</t>
  </si>
  <si>
    <t>Покраска ногтей на руках</t>
  </si>
  <si>
    <t>Вложение зубных протезов</t>
  </si>
  <si>
    <t>Гримирование (мужчина)</t>
  </si>
  <si>
    <t>Гримирование (женщина)</t>
  </si>
  <si>
    <t>Укладка в гроб тела умершего</t>
  </si>
  <si>
    <t>Укладывание в гроб тела умершего до 90 кг</t>
  </si>
  <si>
    <t>Укладывание в гроб тела умершего свыше 90 кг</t>
  </si>
  <si>
    <t xml:space="preserve">Снятие одежды с тела умершего </t>
  </si>
  <si>
    <t>Выдача тела умершего (после хранения в холодильной камере)</t>
  </si>
  <si>
    <t>Выдача и хранение тела умершего</t>
  </si>
  <si>
    <t>Исследование биопсийного и операционного материала (1 кусочек)</t>
  </si>
  <si>
    <t>Иммуногистохимическое исследование</t>
  </si>
  <si>
    <t>оплачиваются дополнительно по факту</t>
  </si>
  <si>
    <t>Консультация готовых гистологических препаратов (1 стекло)</t>
  </si>
  <si>
    <t>Видеоассистированная операция: лапароскопическая гистерэктомия с билатеральной сальпингоофорэктомией</t>
  </si>
  <si>
    <t>________________С.А. Батовский</t>
  </si>
  <si>
    <t>________________С.А.Батовский</t>
  </si>
  <si>
    <t>Измерение артериального давления</t>
  </si>
  <si>
    <t>3.1.</t>
  </si>
  <si>
    <t>Предоставление траурного зала для прощания с умершим</t>
  </si>
  <si>
    <t>Предоставление траурного зала для прощания с умершим (1 час)</t>
  </si>
  <si>
    <t>Стоимость за услугу без НДС, руб.</t>
  </si>
  <si>
    <t>Программа ранней диагностики инсультов</t>
  </si>
  <si>
    <t>МР-холангио-панкреатография</t>
  </si>
  <si>
    <t>МР-миелография</t>
  </si>
  <si>
    <t>Трепанбиопсия предстательной железы под контролем ТРУЗИ</t>
  </si>
  <si>
    <t>Удаление образования кожи</t>
  </si>
  <si>
    <t>Взятие биопсии опухоли вульвы</t>
  </si>
  <si>
    <t>Лапароцентез</t>
  </si>
  <si>
    <t>Удаление кисты бартолиниевой железы</t>
  </si>
  <si>
    <t>Аспирационная биопсия эндометрия</t>
  </si>
  <si>
    <t>Взятие онкоцитологии цервикального канала</t>
  </si>
  <si>
    <t>Взятие биопсии шейки матки</t>
  </si>
  <si>
    <t>Раздельное диагностическое выскабливание (РДВ) полости матки и цервикального канала</t>
  </si>
  <si>
    <t>Видеоассистированное (VATS) удаление опухоли легкого, средостения, плевры, пищевода</t>
  </si>
  <si>
    <t>ВТС (видеоторакоскопия), биопсия опухоли легкого, плевры, средостения, пищевода</t>
  </si>
  <si>
    <t>Удаление опухоли легкого, средостения, пищевода, плевры (полостная операция)</t>
  </si>
  <si>
    <t>Удаление образования кожи электрокоагуляцией</t>
  </si>
  <si>
    <t>Удаление образования мягких тканей</t>
  </si>
  <si>
    <t>8 ОНКОЛОГИЧЕСКОЕ ХИРУРГИЧЕСКОЕ ОТДЕЛЕНИЕ</t>
  </si>
  <si>
    <t>1-е ОНКОЛОГИЧЕСКОЕ ХИРУРГИЧЕСКОЕ (ТОРАКАЛЬНОЕ) ОТДЕЛЕНИЕ</t>
  </si>
  <si>
    <t>Ампутация конечности</t>
  </si>
  <si>
    <t>ОПЕРАЦИИ В АМБУЛАТОРНЫХ УСЛОВИЯХ</t>
  </si>
  <si>
    <t>на высокопольных магнитно-резонасных томографах (с мощностью 1,5 Т):</t>
  </si>
  <si>
    <t>матка и придатки с мочевым пузырем (трансабдомиально)</t>
  </si>
  <si>
    <t>лимфатические узлы (одна область с обеих сторон)</t>
  </si>
  <si>
    <t>рентгенологические исследования применяемые в урологии и гинекологии</t>
  </si>
  <si>
    <t>1.1.4.2</t>
  </si>
  <si>
    <t>1.1.4.3</t>
  </si>
  <si>
    <t>1.1.4.4</t>
  </si>
  <si>
    <t>1.1.4.5</t>
  </si>
  <si>
    <t>1.1.4.6</t>
  </si>
  <si>
    <t>1.1.4.7</t>
  </si>
  <si>
    <t>1.1.4.8</t>
  </si>
  <si>
    <t>1.1.4.9</t>
  </si>
  <si>
    <t>оплачивается дополнительно по факту совершения услуги</t>
  </si>
  <si>
    <t>ПРИМЕЧАНИЕ:</t>
  </si>
  <si>
    <t>1. Стоимость лекарственных средств и изделий медицинского назначения, используемых при проведении оперативных вмешательств, оплачивается заказчиком дополнительно в соответствии с назначением врача</t>
  </si>
  <si>
    <t>2. При хирургическом лечении доброкачественных образований оплачивается исследование биопсийного и операционного материала</t>
  </si>
  <si>
    <t xml:space="preserve">Бахилы одноразовые </t>
  </si>
  <si>
    <t>4-Е ОНКОЛОГИЧЕСКОЕ ЛЕЧЕБНО-ДИАГНОСТИЧЕСКОЕ ОТДЕЛЕНИЕ</t>
  </si>
  <si>
    <t>"____"___________2021 г.</t>
  </si>
  <si>
    <t>Стоимость за медикаменты и материалы, руб.</t>
  </si>
  <si>
    <t>Осмотр врача-терапевта без категории выездной патронажной службы паллиативной медицинской помощи</t>
  </si>
  <si>
    <t>Осмотр врача-терапевта без категории выездной патронажной службы паллиативной медицинской помощи с выездом на дом</t>
  </si>
  <si>
    <t xml:space="preserve">Осмотр врача-терапевта без категории в 7-ом онкологическом  отделении паллиативной медицинской помощи </t>
  </si>
  <si>
    <r>
      <t xml:space="preserve"> </t>
    </r>
    <r>
      <rPr>
        <b/>
        <sz val="14"/>
        <color theme="1"/>
        <rFont val="Times New Roman"/>
        <family val="1"/>
        <charset val="204"/>
      </rPr>
      <t>на осмотр врача-терапевта</t>
    </r>
    <r>
      <rPr>
        <sz val="14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для иностранных граждан на 21.05.2021г.</t>
    </r>
  </si>
  <si>
    <t>2.3.</t>
  </si>
  <si>
    <t>2.4.</t>
  </si>
  <si>
    <t>Итого за услугу, бел.руб.</t>
  </si>
  <si>
    <t>Сцинциграфия статическая скелета на эмиссионных томографах</t>
  </si>
  <si>
    <t>Сцинциграфия статическая всего тела на эмиссионных томографах</t>
  </si>
  <si>
    <t>Сцинциграфия динамическая почек на эмиссионных томографах</t>
  </si>
  <si>
    <t>Сцинциграфия статическая легких (6 проекций) на эмиссионных томографах</t>
  </si>
  <si>
    <t>SPECT миокарда (Rest-режим) на эмиссионных томографах набор Меби-миби</t>
  </si>
  <si>
    <t>4.1.8.1.</t>
  </si>
  <si>
    <t>4.1.12.1.</t>
  </si>
  <si>
    <t>4.2.3.1.</t>
  </si>
  <si>
    <t>4.1.1.1.</t>
  </si>
  <si>
    <t>4.1.14.1.</t>
  </si>
  <si>
    <t>Дилатация балонная пищевода</t>
  </si>
  <si>
    <t>Отдельные манипуляции:</t>
  </si>
  <si>
    <t>1.3.</t>
  </si>
  <si>
    <t>качественное определение тропонина</t>
  </si>
  <si>
    <t xml:space="preserve">определение активированного частичного тромбопластинового времени (АЧТВ)
</t>
  </si>
  <si>
    <t>определение протромбинового времени (МНО)</t>
  </si>
  <si>
    <t>определение содержания фибриногена в плазме крови (по Клаусу)</t>
  </si>
  <si>
    <t>определение прокальцитонина</t>
  </si>
  <si>
    <t>определение Д-димеров</t>
  </si>
  <si>
    <t>Щелочная фосфатаза</t>
  </si>
  <si>
    <t>Единица измерения</t>
  </si>
  <si>
    <t>операция</t>
  </si>
  <si>
    <t>*ПРИМЕЧАНИЕ:</t>
  </si>
  <si>
    <t>И.А. Слижикова</t>
  </si>
  <si>
    <t>Гистероскопия. Раздельное диагностическое выскабливание (РДВ) полости матки и цервикального канала</t>
  </si>
  <si>
    <t>4.21</t>
  </si>
  <si>
    <t>4.22</t>
  </si>
  <si>
    <t>4.23</t>
  </si>
  <si>
    <t>4.24</t>
  </si>
  <si>
    <t>Наложение одноствольной колостомы</t>
  </si>
  <si>
    <t>Наложение одноствольной сигмостомы</t>
  </si>
  <si>
    <t>Наложение двуствольной колостомы</t>
  </si>
  <si>
    <t>Наложение двуствольной сигмостомы</t>
  </si>
  <si>
    <t>Онкопластическая резекция с пластикой местными тканями и ЛАЭ</t>
  </si>
  <si>
    <t>4.1.9.1.</t>
  </si>
  <si>
    <t>Сцинциграфия статическая щитовидной железы на эмиссионных томографах</t>
  </si>
  <si>
    <t>4.1.11.1</t>
  </si>
  <si>
    <t>Сцинциграфия статическая паращитовидной железы на эмиссионных томографах</t>
  </si>
  <si>
    <r>
      <rPr>
        <b/>
        <sz val="11"/>
        <rFont val="Times New Roman"/>
        <family val="1"/>
        <charset val="204"/>
      </rPr>
      <t>органов брюшной полости</t>
    </r>
    <r>
      <rPr>
        <sz val="11"/>
        <rFont val="Times New Roman"/>
        <family val="1"/>
        <charset val="204"/>
      </rPr>
      <t xml:space="preserve"> с контрастным усилением                                                  (Омнипак 100 мл)</t>
    </r>
  </si>
  <si>
    <t>И.А.Слижикова</t>
  </si>
  <si>
    <t>Конусовидная ампутация шейки матки по Штурмдорфу</t>
  </si>
  <si>
    <r>
      <rPr>
        <sz val="11"/>
        <rFont val="Times New Roman"/>
        <family val="1"/>
        <charset val="204"/>
      </rPr>
      <t>Компьютерная томография</t>
    </r>
    <r>
      <rPr>
        <b/>
        <sz val="11"/>
        <rFont val="Times New Roman"/>
        <family val="1"/>
        <charset val="204"/>
      </rPr>
      <t xml:space="preserve"> головного мозга+ лицевой череп </t>
    </r>
    <r>
      <rPr>
        <sz val="11"/>
        <rFont val="Times New Roman"/>
        <family val="1"/>
        <charset val="204"/>
      </rPr>
      <t>с применением специальных методовобработки изображений
MPR, MIP, MinIP, SSD, криволинейной реконструкции</t>
    </r>
  </si>
  <si>
    <r>
      <rPr>
        <sz val="11"/>
        <rFont val="Times New Roman"/>
        <family val="1"/>
        <charset val="204"/>
      </rPr>
      <t xml:space="preserve">Компьютерная томография </t>
    </r>
    <r>
      <rPr>
        <b/>
        <sz val="11"/>
        <rFont val="Times New Roman"/>
        <family val="1"/>
        <charset val="204"/>
      </rPr>
      <t xml:space="preserve">лицевого черепа+шея </t>
    </r>
    <r>
      <rPr>
        <sz val="11"/>
        <rFont val="Times New Roman"/>
        <family val="1"/>
        <charset val="204"/>
      </rPr>
      <t>с применением специальных методовобработки изображений
MPR, MIP, MinIP, SSD, криволинейной реконструкции</t>
    </r>
  </si>
  <si>
    <r>
      <rPr>
        <sz val="11"/>
        <rFont val="Times New Roman"/>
        <family val="1"/>
        <charset val="204"/>
      </rPr>
      <t>Компьютерная томография</t>
    </r>
    <r>
      <rPr>
        <b/>
        <sz val="11"/>
        <rFont val="Times New Roman"/>
        <family val="1"/>
        <charset val="204"/>
      </rPr>
      <t xml:space="preserve"> органов грудной клетки+органов брюшной полости с контрастным усилением</t>
    </r>
    <r>
      <rPr>
        <sz val="11"/>
        <rFont val="Times New Roman"/>
        <family val="1"/>
        <charset val="204"/>
      </rPr>
      <t xml:space="preserve"> с применением специальных методовобработки изображений
MPR, MIP, MinIP, SSD, криволинейной реконструкции</t>
    </r>
  </si>
  <si>
    <r>
      <rPr>
        <sz val="11"/>
        <rFont val="Times New Roman"/>
        <family val="1"/>
        <charset val="204"/>
      </rPr>
      <t>Компьютерная томография</t>
    </r>
    <r>
      <rPr>
        <b/>
        <sz val="11"/>
        <rFont val="Times New Roman"/>
        <family val="1"/>
        <charset val="204"/>
      </rPr>
      <t xml:space="preserve"> органов брюшной полости с контрастным усилением +органов малого таза</t>
    </r>
    <r>
      <rPr>
        <sz val="11"/>
        <rFont val="Times New Roman"/>
        <family val="1"/>
        <charset val="204"/>
      </rPr>
      <t xml:space="preserve"> с применением специальных методовобработки изображений
MPR, MIP, MinIP, SSD, криволинейной реконструкции</t>
    </r>
  </si>
  <si>
    <r>
      <rPr>
        <sz val="11"/>
        <rFont val="Times New Roman"/>
        <family val="1"/>
        <charset val="204"/>
      </rPr>
      <t>Компьютерная томография</t>
    </r>
    <r>
      <rPr>
        <b/>
        <sz val="11"/>
        <rFont val="Times New Roman"/>
        <family val="1"/>
        <charset val="204"/>
      </rPr>
      <t xml:space="preserve"> органов брюшной полости+органов малого таза </t>
    </r>
    <r>
      <rPr>
        <sz val="11"/>
        <rFont val="Times New Roman"/>
        <family val="1"/>
        <charset val="204"/>
      </rPr>
      <t>с применением специальных методовобработки изображений
MPR, MIP, MinIP, SSD, криволинейной реконструкции</t>
    </r>
  </si>
  <si>
    <r>
      <rPr>
        <sz val="11"/>
        <rFont val="Times New Roman"/>
        <family val="1"/>
        <charset val="204"/>
      </rPr>
      <t>Компьютерная томография</t>
    </r>
    <r>
      <rPr>
        <b/>
        <sz val="11"/>
        <rFont val="Times New Roman"/>
        <family val="1"/>
        <charset val="204"/>
      </rPr>
      <t xml:space="preserve"> органов малого таза+костей и суставов</t>
    </r>
    <r>
      <rPr>
        <sz val="11"/>
        <rFont val="Times New Roman"/>
        <family val="1"/>
        <charset val="204"/>
      </rPr>
      <t xml:space="preserve"> с применением специальных методовобработки изображений
MPR, MIP, MinIP, SSD, криволинейной реконструкции</t>
    </r>
  </si>
  <si>
    <r>
      <rPr>
        <sz val="11"/>
        <rFont val="Times New Roman"/>
        <family val="1"/>
        <charset val="204"/>
      </rPr>
      <t>Компьютерная томография</t>
    </r>
    <r>
      <rPr>
        <b/>
        <sz val="11"/>
        <rFont val="Times New Roman"/>
        <family val="1"/>
        <charset val="204"/>
      </rPr>
      <t xml:space="preserve"> органов брюшной полости с контрастным усилением+отдела позвоночника</t>
    </r>
    <r>
      <rPr>
        <sz val="11"/>
        <rFont val="Times New Roman"/>
        <family val="1"/>
        <charset val="204"/>
      </rPr>
      <t xml:space="preserve"> с применением специальных методовобработки изображений
MPR, MIP, MinIP, SSD, криволинейной реконструкции</t>
    </r>
  </si>
  <si>
    <r>
      <rPr>
        <sz val="11"/>
        <rFont val="Times New Roman"/>
        <family val="1"/>
        <charset val="204"/>
      </rPr>
      <t>Компьютерная томография</t>
    </r>
    <r>
      <rPr>
        <b/>
        <sz val="11"/>
        <rFont val="Times New Roman"/>
        <family val="1"/>
        <charset val="204"/>
      </rPr>
      <t xml:space="preserve"> органов брюшной полости+отдела позвоночника </t>
    </r>
    <r>
      <rPr>
        <sz val="11"/>
        <rFont val="Times New Roman"/>
        <family val="1"/>
        <charset val="204"/>
      </rPr>
      <t>с применением специальных методовобработки изображений
MPR, MIP, MinIP, SSD, криволинейной реконструкции</t>
    </r>
  </si>
  <si>
    <r>
      <rPr>
        <sz val="11"/>
        <rFont val="Times New Roman"/>
        <family val="1"/>
        <charset val="204"/>
      </rPr>
      <t>Компьютерная томография</t>
    </r>
    <r>
      <rPr>
        <b/>
        <sz val="11"/>
        <rFont val="Times New Roman"/>
        <family val="1"/>
        <charset val="204"/>
      </rPr>
      <t xml:space="preserve"> органов грудной клетки+отдела позвоночника</t>
    </r>
    <r>
      <rPr>
        <sz val="11"/>
        <rFont val="Times New Roman"/>
        <family val="1"/>
        <charset val="204"/>
      </rPr>
      <t xml:space="preserve"> с применением специальных методовобработки изображений
MPR, MIP, MinIP, SSD, криволинейной реконструкции</t>
    </r>
  </si>
  <si>
    <r>
      <rPr>
        <sz val="11"/>
        <rFont val="Times New Roman"/>
        <family val="1"/>
        <charset val="204"/>
      </rPr>
      <t>Компьютерная томография</t>
    </r>
    <r>
      <rPr>
        <b/>
        <sz val="11"/>
        <rFont val="Times New Roman"/>
        <family val="1"/>
        <charset val="204"/>
      </rPr>
      <t xml:space="preserve"> отдела позвоночника+костей и суставов</t>
    </r>
    <r>
      <rPr>
        <sz val="11"/>
        <rFont val="Times New Roman"/>
        <family val="1"/>
        <charset val="204"/>
      </rPr>
      <t xml:space="preserve"> с применением специальных методовобработки изображений
MPR, MIP, MinIP, SSD, криволинейной реконструкции</t>
    </r>
  </si>
  <si>
    <r>
      <rPr>
        <sz val="11"/>
        <rFont val="Times New Roman"/>
        <family val="1"/>
        <charset val="204"/>
      </rPr>
      <t xml:space="preserve">Компьютерная томография </t>
    </r>
    <r>
      <rPr>
        <b/>
        <sz val="11"/>
        <rFont val="Times New Roman"/>
        <family val="1"/>
        <charset val="204"/>
      </rPr>
      <t>органов грудной клетки+органов брюшной полости с контрастным усилением+органов малого таза</t>
    </r>
    <r>
      <rPr>
        <sz val="11"/>
        <rFont val="Times New Roman"/>
        <family val="1"/>
        <charset val="204"/>
      </rPr>
      <t xml:space="preserve"> с применением специальных методовобработки изображений
MPR, MIP, MinIP, SSD, криволинейной реконструкции</t>
    </r>
  </si>
  <si>
    <r>
      <rPr>
        <sz val="11"/>
        <rFont val="Times New Roman"/>
        <family val="1"/>
        <charset val="204"/>
      </rPr>
      <t>Компьютерная томография</t>
    </r>
    <r>
      <rPr>
        <b/>
        <sz val="11"/>
        <rFont val="Times New Roman"/>
        <family val="1"/>
        <charset val="204"/>
      </rPr>
      <t xml:space="preserve"> органов грудной клетки+органов брюшной+органов малого таза  </t>
    </r>
    <r>
      <rPr>
        <sz val="11"/>
        <rFont val="Times New Roman"/>
        <family val="1"/>
        <charset val="204"/>
      </rPr>
      <t>с применением специальных методовобработки изображений
MPR, MIP, MinIP, SSD, криволинейной реконструкции</t>
    </r>
  </si>
  <si>
    <t>КОМПЛЕКСНЫЕ УСЛУГИ ПО УЛЬТРАЗВУКОВОЙ ДИАГНОСТИКЕ:</t>
  </si>
  <si>
    <t>УЗИ почек+УЗИ мочевого пузыря + ТРУЗИ</t>
  </si>
  <si>
    <t>УЗИ почек+УЗИ мочевого пузыря с ООМ+ ТРУЗИ</t>
  </si>
  <si>
    <t>Специальные ультрозвуковые исследования</t>
  </si>
  <si>
    <t>Липофиллинг (1 анатомическая зона)</t>
  </si>
  <si>
    <t>Витамин D</t>
  </si>
  <si>
    <t>_______________С.А. Батовский</t>
  </si>
  <si>
    <r>
      <t>Одноместная палата №405 2-й категории (</t>
    </r>
    <r>
      <rPr>
        <sz val="12"/>
        <color theme="1"/>
        <rFont val="Times New Roman"/>
        <family val="1"/>
        <charset val="204"/>
      </rPr>
      <t>телевизор, холодильник, санузел, душевая)</t>
    </r>
  </si>
  <si>
    <r>
      <t>Двухместная палата №406  2-й категории (</t>
    </r>
    <r>
      <rPr>
        <sz val="12"/>
        <color theme="1"/>
        <rFont val="Times New Roman"/>
        <family val="1"/>
        <charset val="204"/>
      </rPr>
      <t>телевизор, холодильник, санузел, душевая)</t>
    </r>
  </si>
  <si>
    <r>
      <t>Одноместная палата №417 2-й категории (</t>
    </r>
    <r>
      <rPr>
        <sz val="12"/>
        <color theme="1"/>
        <rFont val="Times New Roman"/>
        <family val="1"/>
        <charset val="204"/>
      </rPr>
      <t>телевизор, холодильник, санузел, душевая)</t>
    </r>
  </si>
  <si>
    <r>
      <t>Двухместная палата №418 2-й категории  (</t>
    </r>
    <r>
      <rPr>
        <sz val="12"/>
        <color theme="1"/>
        <rFont val="Times New Roman"/>
        <family val="1"/>
        <charset val="204"/>
      </rPr>
      <t>телевизор, холодильник, санузел, душевая)</t>
    </r>
  </si>
  <si>
    <t>Одноместная палата № 4 2-й категории (санузел, умывальник, телевизор, холодильник)</t>
  </si>
  <si>
    <t>Одноместная палата №5 2-й категории (санузел, умывальник, телевизор, холодильник)</t>
  </si>
  <si>
    <t>Одноместная палата № 6 2-й категории (санузел, умывальник, телевизор, холодильник)</t>
  </si>
  <si>
    <r>
      <t>Одноместная палата №501 2-й категории (</t>
    </r>
    <r>
      <rPr>
        <sz val="12"/>
        <color theme="1"/>
        <rFont val="Times New Roman"/>
        <family val="1"/>
        <charset val="204"/>
      </rPr>
      <t>телевизор, холодильник, санузел, душевая)</t>
    </r>
  </si>
  <si>
    <r>
      <t>Двухместная палата №502 2-й категории  (</t>
    </r>
    <r>
      <rPr>
        <sz val="12"/>
        <color theme="1"/>
        <rFont val="Times New Roman"/>
        <family val="1"/>
        <charset val="204"/>
      </rPr>
      <t>телевизор, холодильник, санузел, душевая)</t>
    </r>
  </si>
  <si>
    <r>
      <t>Двухместная палата №506  2-й категории(</t>
    </r>
    <r>
      <rPr>
        <sz val="12"/>
        <color theme="1"/>
        <rFont val="Times New Roman"/>
        <family val="1"/>
        <charset val="204"/>
      </rPr>
      <t>телевизор, холодильник, санузел, душевая)</t>
    </r>
  </si>
  <si>
    <r>
      <t>Одноместная палата №505 2-й категории (</t>
    </r>
    <r>
      <rPr>
        <sz val="12"/>
        <color theme="1"/>
        <rFont val="Times New Roman"/>
        <family val="1"/>
        <charset val="204"/>
      </rPr>
      <t>телевизор, холодильник, санузел, душевая)</t>
    </r>
  </si>
  <si>
    <r>
      <t>Одноместная палата №517 2-й категории (</t>
    </r>
    <r>
      <rPr>
        <sz val="12"/>
        <color theme="1"/>
        <rFont val="Times New Roman"/>
        <family val="1"/>
        <charset val="204"/>
      </rPr>
      <t>телевизор, холодильник, санузел, душевая)</t>
    </r>
  </si>
  <si>
    <t>Одноместная палата №11 1-й категории (телевизор, холодильник, санузел, душевая)</t>
  </si>
  <si>
    <t>4.1.2.1.</t>
  </si>
  <si>
    <t>Сцинциграфия статическая головного мозга (4 проекции) на эмиссионных томографах</t>
  </si>
  <si>
    <t>4.1.16.1.</t>
  </si>
  <si>
    <t>SPECT головного мозга на эмиссионных томографах набор Меби-миби</t>
  </si>
  <si>
    <t>Флебосцинциграфия</t>
  </si>
  <si>
    <r>
      <t>Одноместная палата №10 2-й категории  (</t>
    </r>
    <r>
      <rPr>
        <sz val="12"/>
        <color theme="1"/>
        <rFont val="Times New Roman"/>
        <family val="1"/>
        <charset val="204"/>
      </rPr>
      <t>телевизор,санузел, холодильник)</t>
    </r>
  </si>
  <si>
    <t>Двухместная палата №08 (телевизор, холодильник, санузел)</t>
  </si>
  <si>
    <t>Двухместная палата №09  (телевизор, холодильник, санузел, душевая)</t>
  </si>
  <si>
    <r>
      <t>Одноместная палата №518  2-й категории (</t>
    </r>
    <r>
      <rPr>
        <sz val="12"/>
        <color theme="1"/>
        <rFont val="Times New Roman"/>
        <family val="1"/>
        <charset val="204"/>
      </rPr>
      <t>телевизор, холодильник, санузел, душевая)</t>
    </r>
  </si>
  <si>
    <t>Двухместная палата №10 (телевизор, холодильник, санузел, умывальник)</t>
  </si>
  <si>
    <t>Гистерэктомия тип 1 с придатками.</t>
  </si>
  <si>
    <t>Гистерэктомия тип 1 без придатков</t>
  </si>
  <si>
    <t xml:space="preserve">Гистерэктомия тип 1 без придатков. Резекция яичника со срочным гистологическим исследованием. </t>
  </si>
  <si>
    <t xml:space="preserve">Гистерэктомия тип 1 без придатков. Односторонняя аднексэктомия со срочным гистологическим исследованием придатков </t>
  </si>
  <si>
    <t>Гистерэктомия тип 1 без придатков. Двухсторонняя аднексэктомия со срочным гистологическим исследовавнием придатков.</t>
  </si>
  <si>
    <t>Лапаротомия. Резекция яичника со срочным гистологическим исследовавнием.</t>
  </si>
  <si>
    <t>Лапаротомия. Односторонняя аднексэктомия со срочным гистологическим исследовавнием придатков.</t>
  </si>
  <si>
    <t>Лапаротомия. Двухсторонняя аднексэктомия со срочным гистологическим исследовавнием придатков.</t>
  </si>
  <si>
    <t>Лапаротомия. Консервативная миомэктомия.</t>
  </si>
  <si>
    <t>Лапароскопия. Резекция яичника со срочным гистологическим исследованием.</t>
  </si>
  <si>
    <t>Лапароскопия. Односторонняя аднексэктомия со срочным гистологическим исследованием придатков.</t>
  </si>
  <si>
    <t>Лапароскопия. Двухсторонняя аднексэктомия со срочным гистологическим исследованием придатков.</t>
  </si>
  <si>
    <t>Видеоассистированная операция: лапароскопическая консервативная миомэктомия.</t>
  </si>
  <si>
    <t>Удаление доброкачественного новообразования кожи промежности и вульвы.</t>
  </si>
  <si>
    <t>Удаление доброкачественного новообразования кожи, кожи промежности,  вульвы и др. дополнительно к основной операции, за единицу</t>
  </si>
  <si>
    <t>Гистерорезектоскопия. Раздельное диагностическое выскабливание (РДВ) полости матки и цервикального канала</t>
  </si>
  <si>
    <t>Пункция брюшной полости через задний свод влагалища</t>
  </si>
  <si>
    <t>Гистерэктомия тип 1. ТЛАЭ. Оментэктомия. Дренирование брюшной полости.</t>
  </si>
  <si>
    <t>Гистерэктомия тип 1 с тазовой перитонэктомией.Оментэктомия</t>
  </si>
  <si>
    <t>Гистерэктомия тип 1. Оментэктомия</t>
  </si>
  <si>
    <t>Лапаротомия.Оментэктомия</t>
  </si>
  <si>
    <t>Двухсторонняя бедренно-паховая лимфаденэктомия</t>
  </si>
  <si>
    <t>Радикальная Вульвэктомия</t>
  </si>
  <si>
    <t xml:space="preserve">Широкое иссечение опухоли вульвы </t>
  </si>
  <si>
    <t>В тарифе не учтена стоимость анестезии, стоимость лекарственных средств, изделий медицинского назначения и других расходных материалов, которые оплачиваются заказчиком дополнительно.</t>
  </si>
  <si>
    <t>Подготовка к операции</t>
  </si>
  <si>
    <t>услуга</t>
  </si>
  <si>
    <t>Мини абдоминопластика</t>
  </si>
  <si>
    <t>Классическая абдоминопластика</t>
  </si>
  <si>
    <t>Классическая абдоминопластика с устранением диастаза прямых мышц живота</t>
  </si>
  <si>
    <t>Удаление доброкачественного новообразования кожи, подкожной клетчатки хирургическим методом с пластикой местными тканями</t>
  </si>
  <si>
    <t>Увеличение молочной железы имплантатом (1 сторона)</t>
  </si>
  <si>
    <t>Увеличение молочной железы имплантатом c подтяжкой (1 сторона)</t>
  </si>
  <si>
    <t>Коррекция втянутых сосков молочных желез (1 сторона)</t>
  </si>
  <si>
    <t>Реэндопротезирование молочной железы имплантатом c подтяжкой (1 сторона)</t>
  </si>
  <si>
    <t>Реэндопротезирование молочной железы имплантатом (1 сторона)</t>
  </si>
  <si>
    <t>Восстановление соска (1 сторона)</t>
  </si>
  <si>
    <t>Удаление эндопротеза или экспандера молочной железы с пластикой местными тканями (1 сторона)</t>
  </si>
  <si>
    <t>Удаление ткани молочной железы с установкой эндопротеза или экспандера (1 сторона)</t>
  </si>
  <si>
    <t>Установка эндопротеза или экспандера (1 сторона)</t>
  </si>
  <si>
    <t>Забор жировой ткани -липосакция (1 анатомическая зона)</t>
  </si>
  <si>
    <t>Липомоделирование (1 анатомическая зона)</t>
  </si>
  <si>
    <t>Послеоперационное наблюдение пациента</t>
  </si>
  <si>
    <t>Послеоперационное лечение пациента</t>
  </si>
  <si>
    <t xml:space="preserve">Справочно: </t>
  </si>
  <si>
    <r>
      <t xml:space="preserve">стоимость операции с подготовкой и послеоперационным наблюдением и лечением </t>
    </r>
    <r>
      <rPr>
        <b/>
        <sz val="11"/>
        <color theme="1"/>
        <rFont val="Times New Roman"/>
        <family val="1"/>
        <charset val="204"/>
      </rPr>
      <t>(2 стороны)</t>
    </r>
    <r>
      <rPr>
        <sz val="11"/>
        <color theme="1"/>
        <rFont val="Times New Roman"/>
        <family val="1"/>
        <charset val="204"/>
      </rPr>
      <t>, руб.</t>
    </r>
  </si>
  <si>
    <t>Лапароскопическая нефрадреналэктомия</t>
  </si>
  <si>
    <t>Лапароскопическая резекция почкис пластикой ЧЛС</t>
  </si>
  <si>
    <t>Лапароскопическая адреналэктомия</t>
  </si>
  <si>
    <t>Лапароскопическая резекция кисты почки</t>
  </si>
  <si>
    <t>Лапароскопическая тазовая лимфоденэктомия</t>
  </si>
  <si>
    <t>Лапароскопическая простатэктомия</t>
  </si>
  <si>
    <t>26</t>
  </si>
  <si>
    <t>27</t>
  </si>
  <si>
    <t>1.1.6</t>
  </si>
  <si>
    <t>МРТ гипофиза</t>
  </si>
  <si>
    <t>МРТ задней черепной ямки</t>
  </si>
  <si>
    <t>Протокол "Димиленизация"</t>
  </si>
  <si>
    <t>МРТ 3 D реконструкция</t>
  </si>
  <si>
    <r>
      <rPr>
        <sz val="11"/>
        <rFont val="Times New Roman"/>
        <family val="1"/>
        <charset val="204"/>
      </rPr>
      <t>Компьютерная томография</t>
    </r>
    <r>
      <rPr>
        <b/>
        <sz val="11"/>
        <rFont val="Times New Roman"/>
        <family val="1"/>
        <charset val="204"/>
      </rPr>
      <t xml:space="preserve"> органов грудной клетки+органов брюшной полости с контрастным усилением 100 мл. </t>
    </r>
    <r>
      <rPr>
        <sz val="11"/>
        <rFont val="Times New Roman"/>
        <family val="1"/>
        <charset val="204"/>
      </rPr>
      <t xml:space="preserve"> с применением специальных методовобработки изображений
MPR, MIP, MinIP, SSD, криволинейной реконструкции</t>
    </r>
  </si>
  <si>
    <r>
      <rPr>
        <sz val="11"/>
        <rFont val="Times New Roman"/>
        <family val="1"/>
        <charset val="204"/>
      </rPr>
      <t>Компьютерная томография</t>
    </r>
    <r>
      <rPr>
        <b/>
        <sz val="11"/>
        <rFont val="Times New Roman"/>
        <family val="1"/>
        <charset val="204"/>
      </rPr>
      <t xml:space="preserve"> органов брюшной полости с контрастным усилением 100 мл. +органов малого таза</t>
    </r>
    <r>
      <rPr>
        <sz val="11"/>
        <rFont val="Times New Roman"/>
        <family val="1"/>
        <charset val="204"/>
      </rPr>
      <t xml:space="preserve"> с применением специальных методовобработки изображений
MPR, MIP, MinIP, SSD, криволинейной реконструкции</t>
    </r>
  </si>
  <si>
    <r>
      <rPr>
        <sz val="11"/>
        <rFont val="Times New Roman"/>
        <family val="1"/>
        <charset val="204"/>
      </rPr>
      <t>Компьютерная томография</t>
    </r>
    <r>
      <rPr>
        <b/>
        <sz val="11"/>
        <rFont val="Times New Roman"/>
        <family val="1"/>
        <charset val="204"/>
      </rPr>
      <t xml:space="preserve"> органов брюшной полости с контрастным усилением 100 мл.+отдела позвоночника</t>
    </r>
    <r>
      <rPr>
        <sz val="11"/>
        <rFont val="Times New Roman"/>
        <family val="1"/>
        <charset val="204"/>
      </rPr>
      <t xml:space="preserve"> с применением специальных методовобработки изображений
MPR, MIP, MinIP, SSD, криволинейной реконструкции</t>
    </r>
  </si>
  <si>
    <r>
      <rPr>
        <sz val="11"/>
        <rFont val="Times New Roman"/>
        <family val="1"/>
        <charset val="204"/>
      </rPr>
      <t xml:space="preserve">Компьютерная томография </t>
    </r>
    <r>
      <rPr>
        <b/>
        <sz val="11"/>
        <rFont val="Times New Roman"/>
        <family val="1"/>
        <charset val="204"/>
      </rPr>
      <t>органов грудной клетки+органов брюшной полости с контрастным усилением 100 мл.+органов малого таза</t>
    </r>
    <r>
      <rPr>
        <sz val="11"/>
        <rFont val="Times New Roman"/>
        <family val="1"/>
        <charset val="204"/>
      </rPr>
      <t xml:space="preserve"> с применением специальных методовобработки изображений
MPR, MIP, MinIP, SSD, криволинейной реконструкции</t>
    </r>
  </si>
  <si>
    <r>
      <rPr>
        <b/>
        <sz val="14"/>
        <rFont val="Times New Roman"/>
        <family val="1"/>
        <charset val="204"/>
      </rPr>
      <t>головного мозга</t>
    </r>
    <r>
      <rPr>
        <sz val="14"/>
        <rFont val="Times New Roman"/>
        <family val="1"/>
        <charset val="204"/>
      </rPr>
      <t xml:space="preserve"> без контрастного уселения</t>
    </r>
  </si>
  <si>
    <r>
      <rPr>
        <b/>
        <sz val="14"/>
        <rFont val="Times New Roman"/>
        <family val="1"/>
        <charset val="204"/>
      </rPr>
      <t>головного мозга</t>
    </r>
    <r>
      <rPr>
        <sz val="14"/>
        <rFont val="Times New Roman"/>
        <family val="1"/>
        <charset val="204"/>
      </rPr>
      <t xml:space="preserve"> с контрастным усилением</t>
    </r>
  </si>
  <si>
    <r>
      <rPr>
        <b/>
        <sz val="14"/>
        <rFont val="Times New Roman"/>
        <family val="1"/>
        <charset val="204"/>
      </rPr>
      <t>головного мозга</t>
    </r>
    <r>
      <rPr>
        <sz val="14"/>
        <rFont val="Times New Roman"/>
        <family val="1"/>
        <charset val="204"/>
      </rPr>
      <t xml:space="preserve"> с личным контрастом</t>
    </r>
  </si>
  <si>
    <r>
      <rPr>
        <b/>
        <sz val="14"/>
        <rFont val="Times New Roman"/>
        <family val="1"/>
        <charset val="204"/>
      </rPr>
      <t>лицевого черепа</t>
    </r>
    <r>
      <rPr>
        <sz val="14"/>
        <rFont val="Times New Roman"/>
        <family val="1"/>
        <charset val="204"/>
      </rPr>
      <t xml:space="preserve"> без контрастного усиления</t>
    </r>
  </si>
  <si>
    <r>
      <rPr>
        <b/>
        <sz val="14"/>
        <rFont val="Times New Roman"/>
        <family val="1"/>
        <charset val="204"/>
      </rPr>
      <t>лицевого черепа</t>
    </r>
    <r>
      <rPr>
        <sz val="14"/>
        <rFont val="Times New Roman"/>
        <family val="1"/>
        <charset val="204"/>
      </rPr>
      <t xml:space="preserve"> с контрастным усилением</t>
    </r>
  </si>
  <si>
    <r>
      <rPr>
        <b/>
        <sz val="14"/>
        <rFont val="Times New Roman"/>
        <family val="1"/>
        <charset val="204"/>
      </rPr>
      <t>шеи</t>
    </r>
    <r>
      <rPr>
        <sz val="14"/>
        <rFont val="Times New Roman"/>
        <family val="1"/>
        <charset val="204"/>
      </rPr>
      <t xml:space="preserve"> без контрастного усиления</t>
    </r>
  </si>
  <si>
    <r>
      <rPr>
        <b/>
        <sz val="14"/>
        <rFont val="Times New Roman"/>
        <family val="1"/>
        <charset val="204"/>
      </rPr>
      <t>шеи</t>
    </r>
    <r>
      <rPr>
        <sz val="14"/>
        <rFont val="Times New Roman"/>
        <family val="1"/>
        <charset val="204"/>
      </rPr>
      <t xml:space="preserve"> с контрастным усилением</t>
    </r>
  </si>
  <si>
    <r>
      <rPr>
        <b/>
        <sz val="14"/>
        <rFont val="Times New Roman"/>
        <family val="1"/>
        <charset val="204"/>
      </rPr>
      <t>шеи</t>
    </r>
    <r>
      <rPr>
        <sz val="14"/>
        <rFont val="Times New Roman"/>
        <family val="1"/>
        <charset val="204"/>
      </rPr>
      <t xml:space="preserve"> с личным контрастом</t>
    </r>
  </si>
  <si>
    <r>
      <t xml:space="preserve">отдела позвоночника и спинного мозга </t>
    </r>
    <r>
      <rPr>
        <sz val="14"/>
        <rFont val="Times New Roman"/>
        <family val="1"/>
        <charset val="204"/>
      </rPr>
      <t>без контрастного усиления</t>
    </r>
  </si>
  <si>
    <r>
      <t xml:space="preserve">отдела позвоночника и спинного мозга </t>
    </r>
    <r>
      <rPr>
        <sz val="14"/>
        <rFont val="Times New Roman"/>
        <family val="1"/>
        <charset val="204"/>
      </rPr>
      <t>с контрастным усилением</t>
    </r>
  </si>
  <si>
    <r>
      <t xml:space="preserve">отдела позвоночника и спинного мозга </t>
    </r>
    <r>
      <rPr>
        <sz val="14"/>
        <rFont val="Times New Roman"/>
        <family val="1"/>
        <charset val="204"/>
      </rPr>
      <t>с личным контрастом</t>
    </r>
  </si>
  <si>
    <r>
      <t xml:space="preserve">отдела позвоночника и спинного мозга с магнитно-резонансной миелографией </t>
    </r>
    <r>
      <rPr>
        <sz val="14"/>
        <rFont val="Times New Roman"/>
        <family val="1"/>
        <charset val="204"/>
      </rPr>
      <t>без контрастного усиления</t>
    </r>
  </si>
  <si>
    <r>
      <t xml:space="preserve">брюшной полости </t>
    </r>
    <r>
      <rPr>
        <sz val="14"/>
        <rFont val="Times New Roman"/>
        <family val="1"/>
        <charset val="204"/>
      </rPr>
      <t>без контрастного усиления</t>
    </r>
  </si>
  <si>
    <r>
      <t xml:space="preserve">брюшной полости </t>
    </r>
    <r>
      <rPr>
        <sz val="14"/>
        <rFont val="Times New Roman"/>
        <family val="1"/>
        <charset val="204"/>
      </rPr>
      <t>с контрастным усилением</t>
    </r>
  </si>
  <si>
    <r>
      <t xml:space="preserve">брюшной полости </t>
    </r>
    <r>
      <rPr>
        <sz val="14"/>
        <rFont val="Times New Roman"/>
        <family val="1"/>
        <charset val="204"/>
      </rPr>
      <t>с личным контрастом</t>
    </r>
  </si>
  <si>
    <r>
      <t xml:space="preserve">забрюшинного пространства </t>
    </r>
    <r>
      <rPr>
        <sz val="14"/>
        <rFont val="Times New Roman"/>
        <family val="1"/>
        <charset val="204"/>
      </rPr>
      <t>без контрастного усиления</t>
    </r>
  </si>
  <si>
    <r>
      <t xml:space="preserve">забрюшинного пространства </t>
    </r>
    <r>
      <rPr>
        <sz val="14"/>
        <rFont val="Times New Roman"/>
        <family val="1"/>
        <charset val="204"/>
      </rPr>
      <t>с контрастным усилением</t>
    </r>
  </si>
  <si>
    <r>
      <t xml:space="preserve">забрюшинного пространства </t>
    </r>
    <r>
      <rPr>
        <sz val="14"/>
        <rFont val="Times New Roman"/>
        <family val="1"/>
        <charset val="204"/>
      </rPr>
      <t>с личным контрастом</t>
    </r>
  </si>
  <si>
    <r>
      <t xml:space="preserve">малого таза </t>
    </r>
    <r>
      <rPr>
        <sz val="14"/>
        <rFont val="Times New Roman"/>
        <family val="1"/>
        <charset val="204"/>
      </rPr>
      <t>без контрастного усиления</t>
    </r>
  </si>
  <si>
    <r>
      <t xml:space="preserve">малого таза </t>
    </r>
    <r>
      <rPr>
        <sz val="14"/>
        <color theme="1"/>
        <rFont val="Times New Roman"/>
        <family val="1"/>
        <charset val="204"/>
      </rPr>
      <t>с контрастным усилением</t>
    </r>
  </si>
  <si>
    <r>
      <t xml:space="preserve">малого таза </t>
    </r>
    <r>
      <rPr>
        <sz val="14"/>
        <color theme="1"/>
        <rFont val="Times New Roman"/>
        <family val="1"/>
        <charset val="204"/>
      </rPr>
      <t>с личным контрастом</t>
    </r>
  </si>
  <si>
    <r>
      <t xml:space="preserve">сустава </t>
    </r>
    <r>
      <rPr>
        <sz val="14"/>
        <color theme="1"/>
        <rFont val="Times New Roman"/>
        <family val="1"/>
        <charset val="204"/>
      </rPr>
      <t>без контрастного усиления</t>
    </r>
  </si>
  <si>
    <r>
      <t xml:space="preserve">сустава </t>
    </r>
    <r>
      <rPr>
        <sz val="14"/>
        <color theme="1"/>
        <rFont val="Times New Roman"/>
        <family val="1"/>
        <charset val="204"/>
      </rPr>
      <t>с контрастным усилением</t>
    </r>
  </si>
  <si>
    <r>
      <t xml:space="preserve">сустава </t>
    </r>
    <r>
      <rPr>
        <sz val="14"/>
        <color theme="1"/>
        <rFont val="Times New Roman"/>
        <family val="1"/>
        <charset val="204"/>
      </rPr>
      <t>с личным контрастом</t>
    </r>
  </si>
  <si>
    <r>
      <t xml:space="preserve">конечности </t>
    </r>
    <r>
      <rPr>
        <sz val="14"/>
        <color theme="1"/>
        <rFont val="Times New Roman"/>
        <family val="1"/>
        <charset val="204"/>
      </rPr>
      <t>без контрастного усиления</t>
    </r>
  </si>
  <si>
    <r>
      <t xml:space="preserve">конечности </t>
    </r>
    <r>
      <rPr>
        <sz val="14"/>
        <color theme="1"/>
        <rFont val="Times New Roman"/>
        <family val="1"/>
        <charset val="204"/>
      </rPr>
      <t>с контрастным усилением</t>
    </r>
  </si>
  <si>
    <r>
      <t xml:space="preserve">мягких тканей </t>
    </r>
    <r>
      <rPr>
        <sz val="14"/>
        <color theme="1"/>
        <rFont val="Times New Roman"/>
        <family val="1"/>
        <charset val="204"/>
      </rPr>
      <t>без контрастного усиления</t>
    </r>
  </si>
  <si>
    <r>
      <t xml:space="preserve">мягких тканей </t>
    </r>
    <r>
      <rPr>
        <sz val="14"/>
        <color theme="1"/>
        <rFont val="Times New Roman"/>
        <family val="1"/>
        <charset val="204"/>
      </rPr>
      <t>с контрастным усилением</t>
    </r>
  </si>
  <si>
    <r>
      <t xml:space="preserve">мягких тканей </t>
    </r>
    <r>
      <rPr>
        <sz val="14"/>
        <color theme="1"/>
        <rFont val="Times New Roman"/>
        <family val="1"/>
        <charset val="204"/>
      </rPr>
      <t>с личным контрастом</t>
    </r>
  </si>
  <si>
    <r>
      <t xml:space="preserve">магнитно-резонансная ангиография </t>
    </r>
    <r>
      <rPr>
        <sz val="14"/>
        <color theme="1"/>
        <rFont val="Times New Roman"/>
        <family val="1"/>
        <charset val="204"/>
      </rPr>
      <t>с контрастным усилением</t>
    </r>
  </si>
  <si>
    <r>
      <t xml:space="preserve">магнитно-резонансная ангиография </t>
    </r>
    <r>
      <rPr>
        <sz val="14"/>
        <color theme="1"/>
        <rFont val="Times New Roman"/>
        <family val="1"/>
        <charset val="204"/>
      </rPr>
      <t>с личным контрастом</t>
    </r>
  </si>
  <si>
    <t>Эпицистостомия под контролем УЗИ</t>
  </si>
  <si>
    <t>28</t>
  </si>
  <si>
    <t>29</t>
  </si>
  <si>
    <t>30</t>
  </si>
  <si>
    <t>Цистолитотомия</t>
  </si>
  <si>
    <t>Цистолитотомия с эпицистостомией</t>
  </si>
  <si>
    <t>самостоятельная рентгеноскопия и рентгенография пищевода с омнипак 350мг/50мл</t>
  </si>
  <si>
    <t>Заочная консультация предоставленных сканов МРТ с оформлением протокола</t>
  </si>
  <si>
    <t>КОМПЛЕКСНЫЕ  ИССЛЕДОВАНИЯ на рентгеновских компьютерных томографах со спиральной многосрезной технологией сканирования (до 64 срезов)</t>
  </si>
  <si>
    <r>
      <rPr>
        <sz val="11"/>
        <rFont val="Times New Roman"/>
        <family val="1"/>
        <charset val="204"/>
      </rPr>
      <t xml:space="preserve">Компьютерная томография </t>
    </r>
    <r>
      <rPr>
        <b/>
        <sz val="11"/>
        <rFont val="Times New Roman"/>
        <family val="1"/>
        <charset val="204"/>
      </rPr>
      <t xml:space="preserve">лицевого черепа+шея  с контрастным усилением </t>
    </r>
    <r>
      <rPr>
        <sz val="11"/>
        <rFont val="Times New Roman"/>
        <family val="1"/>
        <charset val="204"/>
      </rPr>
      <t>с применением специальных методовобработки изображений
MPR, MIP, MinIP, SSD, криволинейной реконструкции</t>
    </r>
  </si>
  <si>
    <t>Компьютерная томография лицевого черепа, шеи, (органов грудной клетки+органов брюшной полости рганов и малого таза с контрастным усилением) с применением специальных методовобработки изображенийMPR, MIP, MinIP, SSD, криволинейной реконструкции</t>
  </si>
  <si>
    <t>Компьютерная томография лицевого черепа, шеи, органов грудной клетки, органов брюшной полости рганов, малого таза  с применением специальных методовобработки изображений
MPR, MIP, MinIP, SSD, криволинейной реконструкции</t>
  </si>
  <si>
    <t>Компьютерная томография лицевого черепа, шеи, органов грудной клетки,органов брюшной полости рганов, малого таза с контрастным усилением 200 мл с применением специальных методовобработки изображений
MPR, MIP, MinIP, SSD, криволинейной реконструкции</t>
  </si>
  <si>
    <t>Компьютерная томография лицевого черепа, шеи, (органов грудной клетки+органов брюшной полости рганов и малого таза с контрастным усилением  100 мл )с применением специальных методовобработки изображений
MPR, MIP, MinIP, SSD, криволинейной реконструкции</t>
  </si>
  <si>
    <t>Компьютерная томография лицевого черепа, шеи, органов грудной клетки,органов брюшной полости рганов, малого таза с контрастным усилением 150 мл с применением специальных методовобработки изображений
MPR, MIP, MinIP, SSD, криволинейной реконструкции</t>
  </si>
  <si>
    <t>на рентгеновских компьютерных томографах со спиральной многосрезной  технологией сканирования:</t>
  </si>
  <si>
    <t>1.7</t>
  </si>
  <si>
    <t>Гастростомия по Кадеру</t>
  </si>
  <si>
    <t>УЗИ органов брюшной полости и забрюшинного пространства, подвздошных лимфоузлов без эластографии печени</t>
  </si>
  <si>
    <t>УЗИ органов брюшной полости и забрюшинного пространства, подвздошных лимфоузлов с эластографией печени</t>
  </si>
  <si>
    <t>УЗИ щитовидной железы с региональными лимфоузлами  и окружающими мягкими тканями</t>
  </si>
  <si>
    <t>УЗИ молочных желез с лимфатическими узлами регионального лимфооттока (3 зоны) и окружающих мягких тканей без эластографии</t>
  </si>
  <si>
    <t>УЗИ молочных желез с лимфатическими узлами регионального лимфооттока (3 зоны) и окружающих мягких тканей с эластографией</t>
  </si>
  <si>
    <t xml:space="preserve"> Компрессионная эластография</t>
  </si>
  <si>
    <t>Комплексная программа УЗИ №1 :ТВУЗИ+УЗИ щитовидной железы с региональными лимфоузлами  и окружающими мягкими тканями+УЗИ паховых лимфоузлов</t>
  </si>
  <si>
    <t>Комплексная программа УЗИ №2: ТВУЗИ+УЗИ щитовидной железы с региональными лимфоузлами  и окружающими мягкими тканями+УЗИ молочных желез с лимфатическими узлами регионального лимфооттока (3 зоны) и окружающих мягких тканей без эластографии</t>
  </si>
  <si>
    <t>Комплексная программа УЗИ №3:ТВУЗИ+УЗИ молочных желез с лимфатическими узлами регионального лимфооттока (3 зоны) и окружающих мягких тканей без эластографии</t>
  </si>
  <si>
    <t>Комплексная программа УЗИ №4:УЗИ молочных желез с лимфатическими узлами регионального лимфооттока (3 зоны) и окружающих мягких тканей без эластографии+УЗИ щитовидной железы с региональными лимфоузлами  и окружающими мягкими тканями</t>
  </si>
  <si>
    <t>Комплексная программа УЗИ №5:УЗИ органов брюшной полости и забрюшинного пространства, подвздошных лимфоузлов без эластографии печени+УЗИ мочевого пузыря+ТРУЗИ</t>
  </si>
  <si>
    <t>Комплексная программа УЗИ №6: УЗИ органов брюшной полости и забрюшинного пространства, подвздошных лимфоузлов без эластографии печени+УЗИ молочных желез с лимфатическими узлами регионального лимфооттока (3 зоны) и окружающих мягких тканей без эластографии+УЗИ щитовидной железы с региональными лимфоузлами  и окружающими мягкими тканями+ТВУЗИ</t>
  </si>
  <si>
    <t>Комплексная программа УЗИ №7: УЗИ органов брюшной полости и забрюшинного пространства, подвздошных лимфоузлов без эластографии печени+УЗИ молочных желез с лимфатическими узлами регионального лимфооттока (3 зоны) и окружающих мягких тканей без эластографии+ТВУЗИ</t>
  </si>
  <si>
    <t>Комплексная программа УЗИ №8: УЗИ органов брюшной полости и забрюшинного пространства, подвздошных лимфоузлов без эластографии печени+УЗИ молочных желез с лимфатическими узлами регионального лимфооттока (3 зоны) и окружающих мягких тканей без эластографии+УЗИ щитовидной железы с региональными лимфоузлами  и окружающими мягкими тканями</t>
  </si>
  <si>
    <r>
      <rPr>
        <b/>
        <sz val="11"/>
        <rFont val="Times New Roman"/>
        <family val="1"/>
        <charset val="204"/>
      </rPr>
      <t>Рентгеновская компьютерная томография</t>
    </r>
    <r>
      <rPr>
        <b/>
        <i/>
        <sz val="11"/>
        <rFont val="Times New Roman"/>
        <family val="1"/>
        <charset val="204"/>
      </rPr>
      <t xml:space="preserve"> (каждое исследование сопровождается дополнительно оплачиваемой услугой MPR (мультипланарная реконструкция), MIP (проекция максимальной интенсивности), MinIP (проекция минимальной интенсивности, SSD (криволинейная реконструкция)</t>
    </r>
    <r>
      <rPr>
        <i/>
        <sz val="11"/>
        <rFont val="Times New Roman"/>
        <family val="1"/>
        <charset val="204"/>
      </rPr>
      <t>*</t>
    </r>
  </si>
  <si>
    <r>
      <t>Одноместная палата №301 2-й категории  (</t>
    </r>
    <r>
      <rPr>
        <sz val="12"/>
        <color theme="1"/>
        <rFont val="Times New Roman"/>
        <family val="1"/>
        <charset val="204"/>
      </rPr>
      <t>телевизор, холодильник, санузел, душевая)</t>
    </r>
  </si>
  <si>
    <r>
      <t>Двухместная палата №302 2-й категории (</t>
    </r>
    <r>
      <rPr>
        <sz val="12"/>
        <color theme="1"/>
        <rFont val="Times New Roman"/>
        <family val="1"/>
        <charset val="204"/>
      </rPr>
      <t>телевизор,санузел, душевая, холодильник)</t>
    </r>
  </si>
  <si>
    <r>
      <t>Одноместная палата №305 2-й категории (</t>
    </r>
    <r>
      <rPr>
        <sz val="12"/>
        <color theme="1"/>
        <rFont val="Times New Roman"/>
        <family val="1"/>
        <charset val="204"/>
      </rPr>
      <t>телевизор, холодильник, санузел, душевая)</t>
    </r>
  </si>
  <si>
    <r>
      <t>Двухместная палата №306 2-й категории (</t>
    </r>
    <r>
      <rPr>
        <sz val="12"/>
        <color theme="1"/>
        <rFont val="Times New Roman"/>
        <family val="1"/>
        <charset val="204"/>
      </rPr>
      <t>телевизор, холодильник, санузел, душевая)</t>
    </r>
  </si>
  <si>
    <t>Одноместная палата №203 2-й категории (телевизор, холодильник, санузел, душевая)</t>
  </si>
  <si>
    <t>Двухместная палата №204  2-й категории (телевизор, холодильник, санузел, душевая)</t>
  </si>
  <si>
    <t>Одноместная палата №213 2-й категории (телевизор, холодильник, санузел, душевая)</t>
  </si>
  <si>
    <t>Двухместная палата №214 2-й категории (телевизор, холодильник, санузел, душевая)</t>
  </si>
  <si>
    <t>Дополнительные расходные материалы:              Омнипак 200 мл</t>
  </si>
  <si>
    <t>Ферритин</t>
  </si>
  <si>
    <t>Подтяжка молочной железы (1 сторона)1 категоря сложности</t>
  </si>
  <si>
    <t>Подтяжка молочной железы (1 сторона)2 категория сложности</t>
  </si>
  <si>
    <t>Подтяжка молочной железы (1 сторона)3 категория сложности</t>
  </si>
  <si>
    <t>Подтяжка молочной железы с уменьшением размера (1 сторона)1 категория сложности</t>
  </si>
  <si>
    <t>Подтяжка молочной железы с уменьшением размера (1 сторона)2 категория сложности</t>
  </si>
  <si>
    <t>Подтяжка молочной железы с уменьшением размера (1 сторона)3категория сложности</t>
  </si>
  <si>
    <t>Увеличение молочной железы имплантатом c уменьшением объема ткани железы (1 сторона)</t>
  </si>
  <si>
    <t>Коррекция формы и размера ареолы молочных желез (1 сторона))</t>
  </si>
  <si>
    <t>Субтотальная резекция ткани молочной железы с установкой эндопротеза или экспандера (1 сторона)</t>
  </si>
  <si>
    <t>Коррекция послеоперационных рубцов ( за 1 см )</t>
  </si>
  <si>
    <t>Консультация пластического хирурга</t>
  </si>
  <si>
    <t>консультация</t>
  </si>
  <si>
    <t>Послеоперационный осмотр врачом пластическим хирургом</t>
  </si>
  <si>
    <t>осмотр</t>
  </si>
  <si>
    <t>Пребывание в стационаре (койко-день)</t>
  </si>
  <si>
    <t>Тариф с НДС, бел. руб.*</t>
  </si>
  <si>
    <t>6.1</t>
  </si>
  <si>
    <t>6.2</t>
  </si>
  <si>
    <t>6.3</t>
  </si>
  <si>
    <t>6.4</t>
  </si>
  <si>
    <t>6.5</t>
  </si>
  <si>
    <t>6.6</t>
  </si>
  <si>
    <r>
      <rPr>
        <b/>
        <sz val="11"/>
        <rFont val="Times New Roman"/>
        <family val="1"/>
        <charset val="204"/>
      </rPr>
      <t xml:space="preserve">органов грудной клетки (легких и средостения) </t>
    </r>
    <r>
      <rPr>
        <sz val="11"/>
        <rFont val="Times New Roman"/>
        <family val="1"/>
        <charset val="204"/>
      </rPr>
      <t xml:space="preserve"> без контрастного усиления</t>
    </r>
  </si>
  <si>
    <r>
      <rPr>
        <b/>
        <sz val="11"/>
        <rFont val="Times New Roman"/>
        <family val="1"/>
        <charset val="204"/>
      </rPr>
      <t>органов грудной клетки (легких и средостения)</t>
    </r>
    <r>
      <rPr>
        <sz val="11"/>
        <rFont val="Times New Roman"/>
        <family val="1"/>
        <charset val="204"/>
      </rPr>
      <t xml:space="preserve"> с контрастным усилением</t>
    </r>
  </si>
  <si>
    <t>Исследование биопсийного материала на helicobacter pylori (1 кусочек)</t>
  </si>
  <si>
    <t>Программа ранней диагностики инсультов с контрастным усилением</t>
  </si>
  <si>
    <t>Салфетка одноразовая 210х140</t>
  </si>
  <si>
    <t>Железо сывороточное</t>
  </si>
  <si>
    <t>ГИНЕКОЛОГИЧЕСКИЕ ОПЕРАЦИИ</t>
  </si>
  <si>
    <t>Нанесение контура на первичную опухоль и критические органы, определение объемов облучения CLINAC 2300, (1 час)</t>
  </si>
  <si>
    <t>Нанесение контура на первичную опухоль и критические органы, определение объемов облучения CLINAC IX  (1 час)</t>
  </si>
  <si>
    <t>Планирование лучевой терапии на линейный ускоритель с использованием КСПО "ECLIPSE" CLINAC 2300,  1 (час)</t>
  </si>
  <si>
    <t>Планирование лучевой терапии на линейный ускоритель с использованием КСПО "ECLIPSE" CLINAC IX (1 час)</t>
  </si>
  <si>
    <t>Выбор плана</t>
  </si>
  <si>
    <t xml:space="preserve">Рентгеновская симуляция </t>
  </si>
  <si>
    <t xml:space="preserve">Верификация плана по методике IMRT CLINAC 2300, </t>
  </si>
  <si>
    <t xml:space="preserve">Верификация плана по методике IMRT CLINAC IX </t>
  </si>
  <si>
    <t>Первичная укладка на линейном ускорителе CLINAC 2300</t>
  </si>
  <si>
    <t xml:space="preserve">Первичная укладка на линейном ускорителе CLINAC IX </t>
  </si>
  <si>
    <t>Проведение снимков (позиционирования пациента) CLINAC 2300</t>
  </si>
  <si>
    <t xml:space="preserve">Проведение снимков (позиционирования пациента) CLINAC IX </t>
  </si>
  <si>
    <t>Нанесение контура на первичную опухоль и критические органы, определение объемов облучения"THERATRON"</t>
  </si>
  <si>
    <t>Планирование лучевой терапии на аппрат "THERATRON" (1 час)</t>
  </si>
  <si>
    <t>Первичная укладка на аппарате "THERATRON"</t>
  </si>
  <si>
    <t>Проведение лучевой терапии на аппарате "THERATRON"</t>
  </si>
  <si>
    <t>Планирование лучевой терапии на брахитерапевтический аппарат Microseletron V-3 (1 час)</t>
  </si>
  <si>
    <t>Внутриполосная лучевая терапия (1 сеанс за 1 час)</t>
  </si>
  <si>
    <t>Проведение стереотаксической лучевой терапии</t>
  </si>
  <si>
    <t>Первичная симуляция, изготовление фиксирующего устройства</t>
  </si>
  <si>
    <t>Проведение КТ для предлучевой подготовки</t>
  </si>
  <si>
    <t>Контурирование объемов мишени критических органов для SRS (1 час)</t>
  </si>
  <si>
    <t>Планирование стереотаксической лучевой терапии на планирующей системе (1 час)</t>
  </si>
  <si>
    <t>Верификация дозового распределения</t>
  </si>
  <si>
    <t>Верификация положения пациента (точности укладки) на лечебном столе линейного ускорителя</t>
  </si>
  <si>
    <t>1.8</t>
  </si>
  <si>
    <t>Стереотаксическая лучевая терапия/хирургия (1-ый сеанс)</t>
  </si>
  <si>
    <t>1.9</t>
  </si>
  <si>
    <t>Стереотаксическая лучевая терапия каждый последующий сеанс</t>
  </si>
  <si>
    <t>Комформная лучевая терапия в условиях 4 D (Respiratory gating)</t>
  </si>
  <si>
    <t>Разъяснительная беседа с пациентом</t>
  </si>
  <si>
    <t>Проведение КТ для планирования лучевой терапии</t>
  </si>
  <si>
    <t>Контурирование объемов мишени критических органов в условиях 4 D планирования (1 час)</t>
  </si>
  <si>
    <t>Планирование конформной (4D) лучевой терапии на аппаратах дистанционной лучевой терапии (1 час)</t>
  </si>
  <si>
    <t>2.5</t>
  </si>
  <si>
    <t>Проведение выбора плана</t>
  </si>
  <si>
    <t>2.6</t>
  </si>
  <si>
    <t>2.7</t>
  </si>
  <si>
    <t>2.8</t>
  </si>
  <si>
    <t>Сеанс конформной лучевой терапии в условиях 4 D планирования</t>
  </si>
  <si>
    <t>Подвижная лучевая терапия с объемной модуляцией интенсивности дозы (VMAT)</t>
  </si>
  <si>
    <t>Проведение компьютерной томографии для планирования лучевой терапии VMAT</t>
  </si>
  <si>
    <t>Контурирование объемов мишени, внесение критических органов VMAT (1 час)</t>
  </si>
  <si>
    <t>Планирование лучевой терапии на линейном ускорителе (1 час)</t>
  </si>
  <si>
    <t>3.8</t>
  </si>
  <si>
    <t>Проведение лучевой терапии VMAT</t>
  </si>
  <si>
    <t>Комформная лучевая терапия с модуляцией интенсивности дозы (IMRT)</t>
  </si>
  <si>
    <t>Контурирование объемов мишени критических органов для IMRT (1 час)</t>
  </si>
  <si>
    <t>Планирование комформной (IMRT) лучевой терапии на линейном ускорителе (1 час)</t>
  </si>
  <si>
    <t>Проведение лучевой терапии IMRT</t>
  </si>
  <si>
    <t>Контурирование на линейный ускоритель (1 час) CLINAC 2300</t>
  </si>
  <si>
    <t>Контурирование на линейный ускоритель (1 час) CLINAC IX</t>
  </si>
  <si>
    <t>Контурирование на линейный ускоритель Vitali Beam (1 час)</t>
  </si>
  <si>
    <t>Расчет плана лечения на линейный ускоритель " CLINAC 2300,  1 (час)</t>
  </si>
  <si>
    <t>Расчет плана лечения на линейный ускоритель CLINAC IX (1 час)</t>
  </si>
  <si>
    <t>Расчет плана лечения на линейный ускоритель Vitali Beam (1 час)</t>
  </si>
  <si>
    <t>Верификация положения пациента (точности укладки) на лечебном столе линейного ускорителя Vitali Beam</t>
  </si>
  <si>
    <t>Проведение лучевой терапии на аппарате ускоритель линейный  Vital Beam (1 сеанс)</t>
  </si>
  <si>
    <t>экскреторная урография (Омнипак)300мг/50мл</t>
  </si>
  <si>
    <t>С-реактивный белок</t>
  </si>
  <si>
    <r>
      <t xml:space="preserve">Первичный прием врача-психотерапевта </t>
    </r>
    <r>
      <rPr>
        <b/>
        <sz val="11"/>
        <rFont val="Times New Roman"/>
        <family val="1"/>
        <charset val="204"/>
      </rPr>
      <t xml:space="preserve">2-й квалификационной категории </t>
    </r>
    <r>
      <rPr>
        <sz val="11"/>
        <rFont val="Times New Roman"/>
        <family val="1"/>
        <charset val="204"/>
      </rPr>
      <t>(взрослый)</t>
    </r>
  </si>
  <si>
    <r>
      <t xml:space="preserve">Повторный прием врача-психотерапевта </t>
    </r>
    <r>
      <rPr>
        <b/>
        <sz val="11"/>
        <rFont val="Times New Roman"/>
        <family val="1"/>
        <charset val="204"/>
      </rPr>
      <t>2-й квалификационной категории</t>
    </r>
    <r>
      <rPr>
        <sz val="11"/>
        <rFont val="Times New Roman"/>
        <family val="1"/>
        <charset val="204"/>
      </rPr>
      <t>(взрослый)</t>
    </r>
  </si>
  <si>
    <r>
      <t>Сеанс комплексной индивидуальной терапии невротических, психосоматических и поведенческих расстройств (</t>
    </r>
    <r>
      <rPr>
        <b/>
        <sz val="11"/>
        <rFont val="Times New Roman"/>
        <family val="1"/>
        <charset val="204"/>
      </rPr>
      <t>Врач-психотерапевт 2-й квалификационной категории</t>
    </r>
    <r>
      <rPr>
        <sz val="11"/>
        <rFont val="Times New Roman"/>
        <family val="1"/>
        <charset val="204"/>
      </rPr>
      <t>)</t>
    </r>
  </si>
  <si>
    <r>
      <t>Сеанс комплексной индивидуальной терапии невротических, психосоматических и поведенческих расстройств с сочетанным применением психотерапии и других методик:аппаратные психотехнологии, музыкотерапия, ароматерапия и другие (</t>
    </r>
    <r>
      <rPr>
        <b/>
        <sz val="11"/>
        <rFont val="Times New Roman"/>
        <family val="1"/>
        <charset val="204"/>
      </rPr>
      <t>Врач-психотерапевт 2-й квалификационной категории</t>
    </r>
    <r>
      <rPr>
        <sz val="11"/>
        <rFont val="Times New Roman"/>
        <family val="1"/>
        <charset val="204"/>
      </rPr>
      <t>)</t>
    </r>
  </si>
  <si>
    <r>
      <t>Сеанс коллективно-групповой психотерапии невротических, поведенческих и психосоматических расстройств (</t>
    </r>
    <r>
      <rPr>
        <b/>
        <sz val="11"/>
        <rFont val="Times New Roman"/>
        <family val="1"/>
        <charset val="204"/>
      </rPr>
      <t>Врач-психотерапевт 2-й квалификационной категории</t>
    </r>
    <r>
      <rPr>
        <sz val="11"/>
        <rFont val="Times New Roman"/>
        <family val="1"/>
        <charset val="204"/>
      </rPr>
      <t>)</t>
    </r>
  </si>
  <si>
    <r>
      <t>Сеанс семейной психотерапии (</t>
    </r>
    <r>
      <rPr>
        <b/>
        <sz val="11"/>
        <rFont val="Times New Roman"/>
        <family val="1"/>
        <charset val="204"/>
      </rPr>
      <t>Врач-психотерапевт 2-й квалификационной категории</t>
    </r>
    <r>
      <rPr>
        <sz val="11"/>
        <rFont val="Times New Roman"/>
        <family val="1"/>
        <charset val="204"/>
      </rPr>
      <t>)</t>
    </r>
  </si>
  <si>
    <r>
      <t xml:space="preserve">Первичный прием врача-психотерапевта </t>
    </r>
    <r>
      <rPr>
        <b/>
        <sz val="11"/>
        <rFont val="Times New Roman"/>
        <family val="1"/>
        <charset val="204"/>
      </rPr>
      <t>1-й квалификационной категории</t>
    </r>
    <r>
      <rPr>
        <sz val="11"/>
        <rFont val="Times New Roman"/>
        <family val="1"/>
        <charset val="204"/>
      </rPr>
      <t xml:space="preserve"> (взрослый)</t>
    </r>
  </si>
  <si>
    <r>
      <t xml:space="preserve">Повторный прием врача-психотерапевта </t>
    </r>
    <r>
      <rPr>
        <b/>
        <sz val="11"/>
        <rFont val="Times New Roman"/>
        <family val="1"/>
        <charset val="204"/>
      </rPr>
      <t xml:space="preserve">1-й квалификационной категории </t>
    </r>
    <r>
      <rPr>
        <sz val="11"/>
        <rFont val="Times New Roman"/>
        <family val="1"/>
        <charset val="204"/>
      </rPr>
      <t>(взрослый)</t>
    </r>
  </si>
  <si>
    <r>
      <t>Сеанс комплексной индивидуальной терапии невротических, психосоматических и поведенческих расстройств  (</t>
    </r>
    <r>
      <rPr>
        <b/>
        <sz val="11"/>
        <rFont val="Times New Roman"/>
        <family val="1"/>
        <charset val="204"/>
      </rPr>
      <t>Врач-психотерапевт 1-й квалификационной категории</t>
    </r>
    <r>
      <rPr>
        <sz val="11"/>
        <rFont val="Times New Roman"/>
        <family val="1"/>
        <charset val="204"/>
      </rPr>
      <t>)</t>
    </r>
  </si>
  <si>
    <r>
      <t>Сеанс комплексной индивидуальной терапии невротических, психосоматических и поведенческих расстройств с сочетанным применением психотерапии и других методик:аппаратные психотехнологии, музыкотерапия, ароматерапия и другие (</t>
    </r>
    <r>
      <rPr>
        <b/>
        <sz val="11"/>
        <rFont val="Times New Roman"/>
        <family val="1"/>
        <charset val="204"/>
      </rPr>
      <t>Врач-психотерапевт 1-й квалификационной категории</t>
    </r>
    <r>
      <rPr>
        <sz val="11"/>
        <rFont val="Times New Roman"/>
        <family val="1"/>
        <charset val="204"/>
      </rPr>
      <t>)</t>
    </r>
  </si>
  <si>
    <r>
      <t>Сеанс коллективно-групповой психотерапии невротических, поведенческих и психосоматических расстройств (</t>
    </r>
    <r>
      <rPr>
        <b/>
        <sz val="11"/>
        <rFont val="Times New Roman"/>
        <family val="1"/>
        <charset val="204"/>
      </rPr>
      <t>Врач-психотерапевт 1-й квалификационной категории</t>
    </r>
    <r>
      <rPr>
        <sz val="11"/>
        <rFont val="Times New Roman"/>
        <family val="1"/>
        <charset val="204"/>
      </rPr>
      <t>)</t>
    </r>
  </si>
  <si>
    <r>
      <t>Сеанс семейной психотерапии (</t>
    </r>
    <r>
      <rPr>
        <b/>
        <sz val="11"/>
        <rFont val="Times New Roman"/>
        <family val="1"/>
        <charset val="204"/>
      </rPr>
      <t>Врач-психотерапевт 1-й квалификационной категории</t>
    </r>
    <r>
      <rPr>
        <sz val="11"/>
        <rFont val="Times New Roman"/>
        <family val="1"/>
        <charset val="204"/>
      </rPr>
      <t>)</t>
    </r>
  </si>
  <si>
    <t>1.10</t>
  </si>
  <si>
    <t>1.11</t>
  </si>
  <si>
    <t>1.12</t>
  </si>
  <si>
    <t>1.13</t>
  </si>
  <si>
    <t>1.14</t>
  </si>
  <si>
    <t>1.15</t>
  </si>
  <si>
    <t>1.16</t>
  </si>
  <si>
    <t>1.17</t>
  </si>
  <si>
    <t>1.18</t>
  </si>
  <si>
    <t>1.19</t>
  </si>
  <si>
    <t>1.20</t>
  </si>
  <si>
    <t>1.21</t>
  </si>
  <si>
    <t>1.22</t>
  </si>
  <si>
    <t>1.23</t>
  </si>
  <si>
    <t>1.24</t>
  </si>
  <si>
    <t>1.25</t>
  </si>
  <si>
    <t>1.26</t>
  </si>
  <si>
    <t>1.27</t>
  </si>
  <si>
    <t>1.28</t>
  </si>
  <si>
    <t>1.29</t>
  </si>
  <si>
    <t>1.30</t>
  </si>
  <si>
    <t>1.31</t>
  </si>
  <si>
    <t>1.32</t>
  </si>
  <si>
    <t>1.33</t>
  </si>
  <si>
    <t>1.34</t>
  </si>
  <si>
    <t>1.35</t>
  </si>
  <si>
    <t>1.36</t>
  </si>
  <si>
    <t>1.37</t>
  </si>
  <si>
    <t>1.38</t>
  </si>
  <si>
    <t>1.39</t>
  </si>
  <si>
    <t>1.40</t>
  </si>
  <si>
    <t>1.41</t>
  </si>
  <si>
    <t>1.42</t>
  </si>
  <si>
    <t>Стоимость за медикаменты и материалы*, бел.руб.</t>
  </si>
  <si>
    <t>Тариф без НДС, бел.руб.</t>
  </si>
  <si>
    <t>* Тариф увеличивается на стоимость расходных материалов по факту оказания услуги</t>
  </si>
  <si>
    <r>
      <rPr>
        <b/>
        <sz val="11"/>
        <rFont val="Times New Roman"/>
        <family val="1"/>
        <charset val="204"/>
      </rPr>
      <t>лицевого черепа</t>
    </r>
    <r>
      <rPr>
        <sz val="11"/>
        <rFont val="Times New Roman"/>
        <family val="1"/>
        <charset val="204"/>
      </rPr>
      <t xml:space="preserve"> с контрастным усилением</t>
    </r>
  </si>
  <si>
    <r>
      <rPr>
        <sz val="11"/>
        <rFont val="Times New Roman"/>
        <family val="1"/>
        <charset val="204"/>
      </rPr>
      <t xml:space="preserve">Компьютерная томография </t>
    </r>
    <r>
      <rPr>
        <b/>
        <sz val="11"/>
        <rFont val="Times New Roman"/>
        <family val="1"/>
        <charset val="204"/>
      </rPr>
      <t>органов грудной клетки+органов брюшной полости</t>
    </r>
    <r>
      <rPr>
        <sz val="11"/>
        <rFont val="Times New Roman"/>
        <family val="1"/>
        <charset val="204"/>
      </rPr>
      <t xml:space="preserve"> с применением специальных методовобработки изображений
MPR, MIP, MinIP, SSD, криволинейной реконструкции</t>
    </r>
  </si>
  <si>
    <t>4.25</t>
  </si>
  <si>
    <t>Диагностическая лапароскопия с биопсией</t>
  </si>
  <si>
    <t xml:space="preserve">Консультация врача-радиационного-онколога </t>
  </si>
  <si>
    <t xml:space="preserve">Консультация врача-терапевта </t>
  </si>
  <si>
    <t>Нанесение контура на первичную опухоль и критические органы, определение объемов облучения для ВЛТ на брахитерапевтический аппарат Microseletron V-3  (1 час)</t>
  </si>
  <si>
    <t>Резенкция слюнной железы</t>
  </si>
  <si>
    <t>Низкая передняя резекция прямой кишки с аппаратным анастомозом, превентивной трансверзостомой. Неанатомическая резекция S7 печени</t>
  </si>
  <si>
    <t>4.26</t>
  </si>
  <si>
    <t>"_31___декабря____2024 г.</t>
  </si>
  <si>
    <r>
      <t xml:space="preserve"> по взрослой психотерапии </t>
    </r>
    <r>
      <rPr>
        <b/>
        <sz val="12"/>
        <color theme="1"/>
        <rFont val="Times New Roman"/>
        <family val="1"/>
        <charset val="204"/>
      </rPr>
      <t xml:space="preserve"> для иностранных граждан на 01.01.2025</t>
    </r>
  </si>
  <si>
    <r>
      <t xml:space="preserve">стоимость операции с подготовкой и послеоперационным наблюдением и лечением </t>
    </r>
    <r>
      <rPr>
        <b/>
        <sz val="11"/>
        <rFont val="Times New Roman"/>
        <family val="1"/>
        <charset val="204"/>
      </rPr>
      <t>(1 сторона)</t>
    </r>
    <r>
      <rPr>
        <sz val="11"/>
        <color theme="1"/>
        <rFont val="Times New Roman"/>
        <family val="1"/>
        <charset val="204"/>
      </rPr>
      <t>, бел.руб.</t>
    </r>
  </si>
  <si>
    <t xml:space="preserve">Консультация врача-онколога-хирурга </t>
  </si>
  <si>
    <t>Консультация врача-онколога-хирурга 2-й квалификационной категории</t>
  </si>
  <si>
    <t xml:space="preserve">Консультация врача-онколога-хирурга 1-й квалификационной категории </t>
  </si>
  <si>
    <t>Консультация врача-онколога-хирурга 1-й квалификационной категории (гинекологический профиль)</t>
  </si>
  <si>
    <t>Консультация врача-онколога-хирурга  высшей квалификационной категории</t>
  </si>
  <si>
    <t>Консультация врача-торакального хирурга  высшей квалификационной категории</t>
  </si>
  <si>
    <t>Консультация врача-оториноларинголога   2-й квалификационной категории</t>
  </si>
  <si>
    <t>Консультация врача-акушера-гинеколога</t>
  </si>
  <si>
    <t>Консультация врача-онколога</t>
  </si>
  <si>
    <t xml:space="preserve">Консультация врача-онколога 2-й квалификационной категории </t>
  </si>
  <si>
    <t>Консультация врача-онколога 1-й квалификационной категории</t>
  </si>
  <si>
    <t>Консультация врача-радиационного-онколога 1-й квалификационной категории</t>
  </si>
  <si>
    <t>Консультация врача-радиационного-онколога высшей квалификационной категории</t>
  </si>
  <si>
    <t>Консультация врача-терапевта (7-е ООПМП)</t>
  </si>
  <si>
    <t>Консультация врача-терапевта (Кабинет выездной патронажной службы паллиативной медицинской помощи)</t>
  </si>
  <si>
    <t>Первичный прием:</t>
  </si>
  <si>
    <t xml:space="preserve">врача-онколога-хирурга </t>
  </si>
  <si>
    <t>врача-онколога-хирурга 2-й квалификационной категории</t>
  </si>
  <si>
    <t xml:space="preserve">врача-онколога-хирурга 1-й квалификационной категории </t>
  </si>
  <si>
    <t xml:space="preserve">врача-онколога-хирурга 1-й квалификационной категории (гинекологичечкий прием) </t>
  </si>
  <si>
    <t>врача-онколога-хирурга  высшей квалификационной категории</t>
  </si>
  <si>
    <t xml:space="preserve"> врача-торакального хирурга  высшей квалификационной категории</t>
  </si>
  <si>
    <t xml:space="preserve"> врача-оториноларинголога   2-й квалификационной категории</t>
  </si>
  <si>
    <t xml:space="preserve"> врача-акушера-гинеколога</t>
  </si>
  <si>
    <t xml:space="preserve"> врача-онколога</t>
  </si>
  <si>
    <t xml:space="preserve"> врача-онколога 2-й квалификационной категории </t>
  </si>
  <si>
    <t>врача-онколога 1-й квалификационной категории</t>
  </si>
  <si>
    <t xml:space="preserve"> врача-радиационного-онколога </t>
  </si>
  <si>
    <t>врача-радиационного-онколога 1-й квалификационной категории</t>
  </si>
  <si>
    <t>врача-радиационного-онколога высшей квалификационной категории</t>
  </si>
  <si>
    <t xml:space="preserve"> врача-терапевта </t>
  </si>
  <si>
    <t xml:space="preserve"> врача-терапевта (7-е ООПМП)</t>
  </si>
  <si>
    <t>врача-терапевта (Кабинет выездной патронажной службы паллиативной медицинской помощи)</t>
  </si>
  <si>
    <t>Повторный прием:</t>
  </si>
  <si>
    <t>2.9</t>
  </si>
  <si>
    <t>2.10</t>
  </si>
  <si>
    <t>2.11</t>
  </si>
  <si>
    <t>2.12</t>
  </si>
  <si>
    <t>2.13</t>
  </si>
  <si>
    <t>2.14</t>
  </si>
  <si>
    <t>2.15</t>
  </si>
  <si>
    <t>2.16</t>
  </si>
  <si>
    <t>Консультация врача-анестезиолога-реаниматолога</t>
  </si>
  <si>
    <t>Консультация врача-анестезиолога-реаниматолога 2-й квалификационной категории</t>
  </si>
  <si>
    <t xml:space="preserve">Консультация врача-анестезиолога-реаниматолога 1-й квалификационной категории </t>
  </si>
  <si>
    <t>Консультация врача-анестезиолога-реаниматолога высшей квалификационной категории</t>
  </si>
  <si>
    <t>"31"марта 2025 г.</t>
  </si>
  <si>
    <r>
      <t xml:space="preserve"> по</t>
    </r>
    <r>
      <rPr>
        <b/>
        <sz val="12"/>
        <color theme="1"/>
        <rFont val="Times New Roman"/>
        <family val="1"/>
        <charset val="204"/>
      </rPr>
      <t xml:space="preserve"> пластической хирургии для иностранных </t>
    </r>
    <r>
      <rPr>
        <sz val="12"/>
        <color theme="1"/>
        <rFont val="Times New Roman"/>
        <family val="1"/>
        <charset val="204"/>
      </rPr>
      <t xml:space="preserve">граждан </t>
    </r>
    <r>
      <rPr>
        <b/>
        <sz val="12"/>
        <color theme="1"/>
        <rFont val="Times New Roman"/>
        <family val="1"/>
        <charset val="204"/>
      </rPr>
      <t xml:space="preserve">  на 01.04.2025г.</t>
    </r>
  </si>
  <si>
    <r>
      <t xml:space="preserve"> По</t>
    </r>
    <r>
      <rPr>
        <b/>
        <sz val="14"/>
        <color theme="1"/>
        <rFont val="Times New Roman"/>
        <family val="1"/>
        <charset val="204"/>
      </rPr>
      <t xml:space="preserve"> Сервисным услугам для иностранных граждан в палатах повышенной комфортности </t>
    </r>
    <r>
      <rPr>
        <sz val="14"/>
        <color theme="1"/>
        <rFont val="Times New Roman"/>
        <family val="1"/>
        <charset val="204"/>
      </rPr>
      <t xml:space="preserve"> </t>
    </r>
    <r>
      <rPr>
        <sz val="14"/>
        <color rgb="FFFF0000"/>
        <rFont val="Times New Roman"/>
        <family val="1"/>
        <charset val="204"/>
      </rPr>
      <t>на 01.04.2025 г.</t>
    </r>
  </si>
  <si>
    <t>"____"__________2025 г.</t>
  </si>
  <si>
    <t>Реставрация полости рта</t>
  </si>
  <si>
    <t>Установка протеза конечности</t>
  </si>
  <si>
    <t>Фиксация губ</t>
  </si>
  <si>
    <t>Надевание парика</t>
  </si>
  <si>
    <t>Снятие одежды с тела умершего (неподготовленного к погребению) до 90 кг</t>
  </si>
  <si>
    <t>Снятие одежды с тела умершего (неподготовленного к погребению) свыше 90 кг</t>
  </si>
  <si>
    <t>Прием тела умершего (для хранения в холодильной камере)</t>
  </si>
  <si>
    <t>Предоставление холодильной камеры для хранение тела (останков) умершегопо ул.Ак.Павлова, 2а (1 час)</t>
  </si>
  <si>
    <t>Секторальная резекция молочной железы с пластикой местными тканями (1 сторона)</t>
  </si>
  <si>
    <t>Удаление образования молочной железы  (1 сторона)</t>
  </si>
  <si>
    <t>Маскулинизирующая маммопластика ( удаление гинекомастии ) (1 сторона)</t>
  </si>
  <si>
    <t>Удаление ткани молочной железы с пластикой местными тканями (1 сторона)</t>
  </si>
  <si>
    <t>Модифицированная шейная лимфадиссекция тип 1-3</t>
  </si>
  <si>
    <t>Цифровая 2D маммография молочной железы и мягких тканей подмышечной области на рентгеновском аппарате экспертного класса «Маммоэксперт»</t>
  </si>
  <si>
    <t>Цифровая 3D маммография (томосинтез) молочной железы на рентгеновском аппарате экспертного класса «Маммоэксперт»</t>
  </si>
  <si>
    <t>Цифровая 2D маммография молочной железы и мягких тканей подмышечной области + цифровая 3D маммография (томосинтез) молочной железы на рентгеновском аппарате экспертного класса «Маммоэксперт»</t>
  </si>
  <si>
    <t>Цифровая 2D прицельная маммография молочной железы на рентгеновском аппарате экспертного класса «Маммоэксперт»</t>
  </si>
  <si>
    <t>Цифровая 2D прицельная маммография молочной железы с прямым увеличением рентгеновского изображения на рентгеновском аппарате экспертного класса «Маммоэксперт»</t>
  </si>
  <si>
    <t>1.2.1.</t>
  </si>
  <si>
    <t>Прием и регистрация проб</t>
  </si>
  <si>
    <t>15.</t>
  </si>
  <si>
    <t>Цитологические исследования (диагностические)</t>
  </si>
  <si>
    <t>Изготовление одного микропрепарата традиционным методом (гинекологический цервикальный канал и шейка матки)</t>
  </si>
  <si>
    <t>Изготовление одного микропрепарата традиционным методом (гинекологический полость матки)</t>
  </si>
  <si>
    <t>Изготовление одного микропрепарата традиционным методом (не гинекологический)</t>
  </si>
  <si>
    <t xml:space="preserve">Изготовление одного микропрепарата традиционным методом (не геникологический материал:биологические жидкости(плевральная,асцитическая, моча, промывочные воды) спинномозговая жидкость, мокрота) </t>
  </si>
  <si>
    <t>15.2.</t>
  </si>
  <si>
    <t xml:space="preserve">Изготовление одного микропрепарата методом жидкостной цитологии (пробоподготовка, совмещенная с окрашиванием) </t>
  </si>
  <si>
    <t>15.3.</t>
  </si>
  <si>
    <t>Микроскопическое исследование одного микропрепарата, изготовленного традиционным методом (гинекологический)</t>
  </si>
  <si>
    <t>15.4.</t>
  </si>
  <si>
    <t xml:space="preserve">Микроскопическое исследование одного микропрепарата, изготовленного традиционным методом (не гинекологический) </t>
  </si>
  <si>
    <t>15.5.</t>
  </si>
  <si>
    <t xml:space="preserve">Микроскопическое исследование одного препарата при пересмотре (консультации, консилиуме) готовых микропрепаратов </t>
  </si>
  <si>
    <t>15.6.</t>
  </si>
  <si>
    <t>Микроскопическое исследование одного микропрепарата, изготовленного методом жидкостной цитологии</t>
  </si>
  <si>
    <t>1.1.2</t>
  </si>
  <si>
    <t>пипетирование полуавтоматическими дозаторами</t>
  </si>
  <si>
    <t>1.2.1</t>
  </si>
  <si>
    <t>прием и регистрация проб</t>
  </si>
  <si>
    <t>1.3.1</t>
  </si>
  <si>
    <t xml:space="preserve">взятие крови капиллярной для определения одного показателя </t>
  </si>
  <si>
    <t>1.3.2</t>
  </si>
  <si>
    <t>взятие крови капиллярной для определения нескольких показателей</t>
  </si>
  <si>
    <t>1.4.</t>
  </si>
  <si>
    <t>1.4.1.</t>
  </si>
  <si>
    <t>Взятие биологического материала с помощью транспортных сред и тампонов</t>
  </si>
  <si>
    <t>1.6.1.</t>
  </si>
  <si>
    <t>1.6.2.</t>
  </si>
  <si>
    <t>Общеклинические  исследования:исследование мочи мануальными методами:</t>
  </si>
  <si>
    <t>2.1.1</t>
  </si>
  <si>
    <t>2.1.2</t>
  </si>
  <si>
    <t>обнаружение одного или первого показателя физико-химических свойств мочи экспресс-тестом («сухая химия») глюкоза</t>
  </si>
  <si>
    <t>2.1.3</t>
  </si>
  <si>
    <t>обнаружение каждого последующего показателя, в составе экспресс-теста для определения нескольких физико-химических параметров мочи («сухая химия») кетоновые тела</t>
  </si>
  <si>
    <t>2.1.4</t>
  </si>
  <si>
    <t>обнаружение белка качественно с сульфосалициловой кислотой</t>
  </si>
  <si>
    <t>2.1.5</t>
  </si>
  <si>
    <t>определение белка количественно с сульфосалициловой кислотой или пирогаллоловым красным</t>
  </si>
  <si>
    <t>2.1.6</t>
  </si>
  <si>
    <t>обнаружение белка Бенс-Джонса по реакции коагуляции с уксусной кислотой</t>
  </si>
  <si>
    <t>2.1.7.1</t>
  </si>
  <si>
    <t>микроскопическое исследование осадка мочи:в норме</t>
  </si>
  <si>
    <t>2.1.7.2.</t>
  </si>
  <si>
    <t>микроскопическое исследование осадка мочи:при патологии (при  наличии белка в моче)</t>
  </si>
  <si>
    <t>2.1.8</t>
  </si>
  <si>
    <t>3.1.1</t>
  </si>
  <si>
    <t>приготовление препарата периферической крови для цитоморфологического исследования (изготовление мазков крови, фиксация, окраска) ручным методом</t>
  </si>
  <si>
    <t>3.2.1.</t>
  </si>
  <si>
    <t>Микроскопический (морфологический) анализ клеток в препарате периферической крови с описанием форменных элементов (визуальное микроскопическое исследование):без патологии</t>
  </si>
  <si>
    <t>3.2.2.</t>
  </si>
  <si>
    <t>Микроскопический (морфологический) анализ клеток в препарате периферической крови с описанием форменных элементов (визуальное микроскопическое исследование):с паталогическими изменениями</t>
  </si>
  <si>
    <t>Подсчет тромбоцитов в окрашенных мазках по Фонио</t>
  </si>
  <si>
    <t>3.8.4</t>
  </si>
  <si>
    <t>Исследование пробы периферической или капиллярной крови с использованием гематологических анализаторов:автоматических с дифференцировкой лейкоцитарной формулы с ручной подачей образцов</t>
  </si>
  <si>
    <t>3.9</t>
  </si>
  <si>
    <t>Определение скорости оседания эритроцитов (далее – СОЭ) неавтоматизированным методом</t>
  </si>
  <si>
    <t>4.1.1.</t>
  </si>
  <si>
    <t>Проведение исследований биологического материала с использованием одноканальных биохимических автоматизированных фотометров:конечно-точечные исследования (1 показатель)</t>
  </si>
  <si>
    <t>Проведение исследований биологического материала с использованием биохимических автоматических анализаторов (1 показатель)</t>
  </si>
  <si>
    <t>4.4.</t>
  </si>
  <si>
    <t>Определение концентрации электролитов с использованием автоматических ионоселективных анализаторов BS-300</t>
  </si>
  <si>
    <t>Определение концентрации электролитов с использованием автоматических ионоселективных анализаторов izhi lait</t>
  </si>
  <si>
    <t>4.7.</t>
  </si>
  <si>
    <t>Определение показателей кислотно-основного состояния крови посредством автоматических анализаторов</t>
  </si>
  <si>
    <t>Иммунологические исследования</t>
  </si>
  <si>
    <t>5.1.1.</t>
  </si>
  <si>
    <r>
      <t xml:space="preserve">Исследования, проводимые методом иммуноферментного анализа (далее – ИФА) (гормоны; онкомаркеры, маркеры аллергий, антитела к вирусным и бактериальным антигенам, маркеры иммунного статуса, маркеры аутоиммунной патологии, белки острой фазы, циркулирующие иммунные комплексы, цитокины, факторы роста и другие маркеры в биологических жидкостях): </t>
    </r>
    <r>
      <rPr>
        <b/>
        <sz val="10"/>
        <rFont val="Times New Roman"/>
        <family val="1"/>
        <charset val="204"/>
      </rPr>
      <t>пробподготовка</t>
    </r>
  </si>
  <si>
    <t>5.1.2</t>
  </si>
  <si>
    <t>Исследования, проводимые методом иммуноферментного анализа (далее – ИФА) (гормоны; онкомаркеры, маркеры аллергий, антитела к вирусным и бактериальным антигенам, маркеры иммунного статуса, маркеры аутоиммунной патологии, белки острой фазы, циркулирующие иммунные комплексы, цитокины, факторы роста и другие маркеры в биологических жидкостях): проведение исследования с использованием полуавтоматического ридера</t>
  </si>
  <si>
    <t>Гормоны:</t>
  </si>
  <si>
    <t>Онкомаркеры:</t>
  </si>
  <si>
    <t>5.4</t>
  </si>
  <si>
    <t>Исследования, проводимые иммунохимическим методом посредством автоматических систем (гормоны; онкомаркеры, маркеры анемий, кардиомаркеры, маркеры остеопороза; витамины, маркеры инфекционных заболеваний, аутоиммунных заболеваний, маркеры аллергии и иные маркеры в биологических жидкостях) (1 показатель)</t>
  </si>
  <si>
    <t>Витамины:</t>
  </si>
  <si>
    <t>5.5.1</t>
  </si>
  <si>
    <t>Экспресс-диагностика иммунохимическими методами:качественное определение в биологическом материале с помощью тест-кассет или тест-полосок с визуальной оценкой (ВИЧ)</t>
  </si>
  <si>
    <t>Экспресс-диагностика иммунохимическими методами:качественное определение в биологическом материале с помощью тест-кассет или тест-полосок с визуальной оценкой (Ковид)</t>
  </si>
  <si>
    <t>5.5.2</t>
  </si>
  <si>
    <t>Экспресс-диагностика иммунохимическими методами:количественное и полуколичественное определение с помощью считывающих устройств:</t>
  </si>
  <si>
    <t>Иммуногематологические исследования:</t>
  </si>
  <si>
    <t>Иммуногематологические исследования:Определение групп крови по системе AB0 перекрестным способом с использованием изогемагглютинирующих тест сывороток или моноклональных реагентов и тест-эритроцитов в венозной крови</t>
  </si>
  <si>
    <t>Определение групп крови по системе Rh с использованием моноклонального реагента в капиллярной или венозной крови</t>
  </si>
  <si>
    <t xml:space="preserve">Определение RhD-принадлежности крови при помощи реагента анти-RhD (в пробирках без подогрева) в венозной крови </t>
  </si>
  <si>
    <t>6.4.2</t>
  </si>
  <si>
    <t>скрининг аллоиммунных антиэритроцитарных антител в непрямом антиглобулиновом тесте методом агглютинации в геле или колоночной агглютинации</t>
  </si>
  <si>
    <t>Исследования вторичного (плазменного) гемостаза:</t>
  </si>
  <si>
    <t>7.4.1.1</t>
  </si>
  <si>
    <t>исследования с помощью полуавтоматических оптико-механических анализаторов гемостаза:исследование с помощью полуавтоматических оптико-механических анализаторов гемостаза: активированное частичное тромбопластиновое время, протромбиновое время, фибриноген, тромбиновое время (1 показатель):</t>
  </si>
  <si>
    <t>7.4.2.1.</t>
  </si>
  <si>
    <t>исследования с помощью многоканальных автоматических анализаторов гемостаза:исследования с помощью многоканальных автоматических анализаторов гемостаза: скрининг (1 показатель):</t>
  </si>
  <si>
    <t>взятие крови венозной у одного пациента в первую или одну пробирку</t>
  </si>
  <si>
    <t>1.3.4</t>
  </si>
  <si>
    <t>взятие крови венозной у одного пациента в последующую пробирку</t>
  </si>
  <si>
    <t>1.3.3.</t>
  </si>
  <si>
    <t>Обработка биологического материала:крови для получения сыворотки или плазмы  (фельдшер-лаборант)</t>
  </si>
  <si>
    <t>Обработка биологического материала:крови для получения сыворотки или плазмы (Врач клинической лабораторной диагностики)</t>
  </si>
  <si>
    <t>Регистрация результатов исследований в журналы регистрации, в ЛИС:неавтоматизированная регистрация результатов исследований одного пациента (фельдшер-лаборант)</t>
  </si>
  <si>
    <t>Регистрация результатов исследований в журналы регистрации, в ЛИС:неавтоматизированная регистрация результатов исследований одного пациента (Врач клинической лабораторной диагностики)</t>
  </si>
  <si>
    <t>Регистрация результатов исследований в журналы регистрации, в ЛИС:автоматизированная регистрация результатов исследований одного пациента  (фельдшер-лаборант)</t>
  </si>
  <si>
    <t>Регистрация результатов исследований в журналы регистрации, в ЛИС:автоматизированная регистрация результатов исследований одного пациента (Врач клинической лабораторной диагностики)</t>
  </si>
  <si>
    <t xml:space="preserve">Ампутация молочной железы </t>
  </si>
  <si>
    <t xml:space="preserve">Мастэктомия с лимфаденэктомией 1 уровня </t>
  </si>
  <si>
    <t xml:space="preserve">Мастэктомия с лимфаденэктомией 1-2 уровней </t>
  </si>
  <si>
    <t xml:space="preserve">Мастэктомия с лимфаденэктомией 1-2-3 уровней </t>
  </si>
  <si>
    <t>1.2.</t>
  </si>
  <si>
    <t>Салфетка одноразовая 210*120</t>
  </si>
  <si>
    <t>Лапароскопия.Гистерэктомия тип 1 (экстирпация матки с придатками)</t>
  </si>
  <si>
    <t>________________Т.В. Зубкова</t>
  </si>
  <si>
    <t xml:space="preserve">Заместитель главного врача по МЧ УЗ "Могилевский областной </t>
  </si>
  <si>
    <t>"30"сентября 2025г.</t>
  </si>
  <si>
    <r>
      <t xml:space="preserve"> по </t>
    </r>
    <r>
      <rPr>
        <b/>
        <sz val="14"/>
        <color theme="1"/>
        <rFont val="Times New Roman"/>
        <family val="1"/>
        <charset val="204"/>
      </rPr>
      <t>Клинико-диагностическим исследованиям</t>
    </r>
    <r>
      <rPr>
        <sz val="14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для иностранных граждан</t>
    </r>
    <r>
      <rPr>
        <sz val="14"/>
        <color theme="1"/>
        <rFont val="Times New Roman"/>
        <family val="1"/>
        <charset val="204"/>
      </rPr>
      <t xml:space="preserve"> введен в действие с 01.10.2025г.</t>
    </r>
  </si>
  <si>
    <t>"_30_сентября___2025 г.</t>
  </si>
  <si>
    <r>
      <t xml:space="preserve"> по </t>
    </r>
    <r>
      <rPr>
        <b/>
        <sz val="11"/>
        <color theme="1"/>
        <rFont val="Times New Roman"/>
        <family val="1"/>
        <charset val="204"/>
      </rPr>
      <t>Консультациям врачей-специалистов для иностранных граждан  на 01.10.2025г.</t>
    </r>
  </si>
  <si>
    <r>
      <t xml:space="preserve"> по </t>
    </r>
    <r>
      <rPr>
        <b/>
        <sz val="11"/>
        <color theme="1"/>
        <rFont val="Times New Roman"/>
        <family val="1"/>
        <charset val="204"/>
      </rPr>
      <t>приемам врачей-специалистов для иностранных граждан  на 01.10.2025г.</t>
    </r>
  </si>
  <si>
    <r>
      <t xml:space="preserve"> по у</t>
    </r>
    <r>
      <rPr>
        <b/>
        <sz val="12"/>
        <color theme="1"/>
        <rFont val="Times New Roman"/>
        <family val="1"/>
        <charset val="204"/>
      </rPr>
      <t>льтразвуковой и функциональной диагностике для иностранных граждан на 01.10.2025г.</t>
    </r>
  </si>
  <si>
    <r>
      <t xml:space="preserve"> по </t>
    </r>
    <r>
      <rPr>
        <b/>
        <sz val="13"/>
        <color theme="1"/>
        <rFont val="Times New Roman"/>
        <family val="1"/>
        <charset val="204"/>
      </rPr>
      <t>Радионуклидной диагностике для иностранных граждан на 01</t>
    </r>
    <r>
      <rPr>
        <b/>
        <sz val="13"/>
        <rFont val="Times New Roman"/>
        <family val="1"/>
        <charset val="204"/>
      </rPr>
      <t>.10.2025г.</t>
    </r>
  </si>
  <si>
    <r>
      <t xml:space="preserve">по </t>
    </r>
    <r>
      <rPr>
        <b/>
        <sz val="12"/>
        <color theme="1"/>
        <rFont val="Times New Roman"/>
        <family val="1"/>
        <charset val="204"/>
      </rPr>
      <t>Лучевой диагностике  для иностранных граждан на 01.10.2025г.</t>
    </r>
  </si>
  <si>
    <r>
      <t xml:space="preserve"> по </t>
    </r>
    <r>
      <rPr>
        <b/>
        <sz val="12"/>
        <color theme="1"/>
        <rFont val="Times New Roman"/>
        <family val="1"/>
        <charset val="204"/>
      </rPr>
      <t>Рентгеновской компьютерной томографии для иностранных граждан</t>
    </r>
    <r>
      <rPr>
        <b/>
        <sz val="12"/>
        <rFont val="Times New Roman"/>
        <family val="1"/>
        <charset val="204"/>
      </rPr>
      <t xml:space="preserve"> с 01.10.2025 года.</t>
    </r>
  </si>
  <si>
    <t>30 сентября 2025г</t>
  </si>
  <si>
    <r>
      <t xml:space="preserve">по </t>
    </r>
    <r>
      <rPr>
        <b/>
        <sz val="14"/>
        <color theme="1"/>
        <rFont val="Times New Roman"/>
        <family val="1"/>
        <charset val="204"/>
      </rPr>
      <t>Магнитно-резонансной томографии для иностранных граждан на 01.10</t>
    </r>
    <r>
      <rPr>
        <b/>
        <sz val="14"/>
        <rFont val="Times New Roman"/>
        <family val="1"/>
        <charset val="204"/>
      </rPr>
      <t xml:space="preserve">.2025г.  </t>
    </r>
  </si>
  <si>
    <t>"30"сентября 2025 г.</t>
  </si>
  <si>
    <r>
      <t xml:space="preserve"> по операциям и манипуляциям </t>
    </r>
    <r>
      <rPr>
        <b/>
        <sz val="14"/>
        <color theme="1"/>
        <rFont val="Times New Roman"/>
        <family val="1"/>
        <charset val="204"/>
      </rPr>
      <t xml:space="preserve"> для иностранных граждан</t>
    </r>
    <r>
      <rPr>
        <sz val="14"/>
        <color theme="1"/>
        <rFont val="Times New Roman"/>
        <family val="1"/>
        <charset val="204"/>
      </rPr>
      <t xml:space="preserve"> на 01.10.2025г.</t>
    </r>
  </si>
  <si>
    <r>
      <t xml:space="preserve"> по э</t>
    </r>
    <r>
      <rPr>
        <b/>
        <sz val="11"/>
        <color theme="1"/>
        <rFont val="Times New Roman"/>
        <family val="1"/>
        <charset val="204"/>
      </rPr>
      <t xml:space="preserve">ндоскопической диагностике </t>
    </r>
    <r>
      <rPr>
        <sz val="11"/>
        <color theme="1"/>
        <rFont val="Times New Roman"/>
        <family val="1"/>
        <charset val="204"/>
      </rPr>
      <t xml:space="preserve"> для иностранных граждан на 01.10.2025г.</t>
    </r>
  </si>
  <si>
    <r>
      <t xml:space="preserve"> по </t>
    </r>
    <r>
      <rPr>
        <b/>
        <sz val="14"/>
        <color theme="1"/>
        <rFont val="Times New Roman"/>
        <family val="1"/>
        <charset val="204"/>
      </rPr>
      <t>Цитологическим исследованиям</t>
    </r>
    <r>
      <rPr>
        <sz val="14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для иностранных граждан</t>
    </r>
    <r>
      <rPr>
        <sz val="14"/>
        <color theme="1"/>
        <rFont val="Times New Roman"/>
        <family val="1"/>
        <charset val="204"/>
      </rPr>
      <t xml:space="preserve"> на 01.10.2025г.</t>
    </r>
  </si>
  <si>
    <t>по морфологическим исследованиям для иностранных граждан на 01.10.2025г.</t>
  </si>
  <si>
    <t xml:space="preserve"> ритуальных услуг для иностранных граждан на  01.10.2025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</si>
</sst>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3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i/>
      <sz val="1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sz val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i/>
      <sz val="12"/>
      <color rgb="FF000000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sz val="13"/>
      <name val="Times New Roman"/>
      <family val="1"/>
      <charset val="204"/>
    </font>
    <font>
      <sz val="14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sz val="14"/>
      <color rgb="FFFF0000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4"/>
      <color indexed="8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b/>
      <sz val="14"/>
      <color theme="3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F31B0"/>
        <bgColor indexed="64"/>
      </patternFill>
    </fill>
    <fill>
      <patternFill patternType="solid">
        <fgColor theme="0" tint="-4.9989318521683403E-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581">
    <xf numFmtId="0" fontId="0" fillId="0" borderId="0" xfId="0"/>
    <xf numFmtId="0" fontId="4" fillId="0" borderId="1" xfId="2" applyFont="1" applyBorder="1" applyAlignment="1">
      <alignment horizontal="center" vertical="center" wrapText="1" shrinkToFit="1"/>
    </xf>
    <xf numFmtId="0" fontId="4" fillId="0" borderId="2" xfId="2" applyFont="1" applyBorder="1" applyAlignment="1">
      <alignment horizontal="center" wrapText="1" shrinkToFit="1"/>
    </xf>
    <xf numFmtId="0" fontId="0" fillId="0" borderId="0" xfId="0"/>
    <xf numFmtId="0" fontId="4" fillId="0" borderId="0" xfId="0" applyFont="1"/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7" fillId="0" borderId="1" xfId="0" applyFont="1" applyBorder="1" applyAlignment="1">
      <alignment vertical="center" wrapText="1"/>
    </xf>
    <xf numFmtId="0" fontId="7" fillId="0" borderId="0" xfId="0" applyFont="1" applyFill="1" applyBorder="1" applyAlignment="1">
      <alignment vertical="center" wrapText="1"/>
    </xf>
    <xf numFmtId="49" fontId="2" fillId="2" borderId="1" xfId="0" applyNumberFormat="1" applyFont="1" applyFill="1" applyBorder="1" applyAlignment="1" applyProtection="1">
      <alignment horizontal="left" vertical="justify" wrapText="1"/>
    </xf>
    <xf numFmtId="0" fontId="2" fillId="2" borderId="1" xfId="0" applyFont="1" applyFill="1" applyBorder="1" applyAlignment="1" applyProtection="1">
      <alignment horizontal="left" vertical="center" wrapText="1"/>
    </xf>
    <xf numFmtId="49" fontId="4" fillId="2" borderId="1" xfId="0" applyNumberFormat="1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49" fontId="2" fillId="2" borderId="1" xfId="0" applyNumberFormat="1" applyFont="1" applyFill="1" applyBorder="1" applyAlignment="1" applyProtection="1">
      <alignment horizontal="left" vertical="justify"/>
    </xf>
    <xf numFmtId="0" fontId="4" fillId="0" borderId="1" xfId="0" applyFont="1" applyBorder="1" applyAlignment="1">
      <alignment horizontal="left" vertical="justify" wrapText="1"/>
    </xf>
    <xf numFmtId="0" fontId="4" fillId="2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 shrinkToFit="1"/>
    </xf>
    <xf numFmtId="49" fontId="4" fillId="0" borderId="1" xfId="0" applyNumberFormat="1" applyFont="1" applyBorder="1" applyAlignment="1">
      <alignment horizontal="left" vertical="center"/>
    </xf>
    <xf numFmtId="49" fontId="2" fillId="3" borderId="1" xfId="0" applyNumberFormat="1" applyFont="1" applyFill="1" applyBorder="1" applyAlignment="1" applyProtection="1">
      <alignment horizontal="left" vertical="justify" wrapText="1"/>
    </xf>
    <xf numFmtId="0" fontId="8" fillId="3" borderId="1" xfId="0" applyFont="1" applyFill="1" applyBorder="1" applyAlignment="1" applyProtection="1">
      <alignment horizontal="left" vertical="center" wrapText="1"/>
    </xf>
    <xf numFmtId="49" fontId="6" fillId="3" borderId="1" xfId="0" applyNumberFormat="1" applyFont="1" applyFill="1" applyBorder="1" applyAlignment="1" applyProtection="1">
      <alignment horizontal="left" vertical="justify" wrapText="1"/>
    </xf>
    <xf numFmtId="0" fontId="6" fillId="3" borderId="1" xfId="0" applyFont="1" applyFill="1" applyBorder="1" applyAlignment="1" applyProtection="1">
      <alignment horizontal="left" vertical="center" wrapText="1"/>
    </xf>
    <xf numFmtId="49" fontId="8" fillId="3" borderId="1" xfId="0" applyNumberFormat="1" applyFont="1" applyFill="1" applyBorder="1" applyAlignment="1" applyProtection="1">
      <alignment horizontal="left" vertical="justify" wrapText="1"/>
    </xf>
    <xf numFmtId="49" fontId="5" fillId="3" borderId="1" xfId="0" applyNumberFormat="1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 shrinkToFit="1"/>
    </xf>
    <xf numFmtId="0" fontId="4" fillId="0" borderId="0" xfId="0" applyFont="1" applyFill="1" applyBorder="1" applyAlignment="1">
      <alignment horizontal="left" vertical="center" wrapText="1" shrinkToFit="1"/>
    </xf>
    <xf numFmtId="0" fontId="2" fillId="2" borderId="0" xfId="0" applyFont="1" applyFill="1" applyBorder="1" applyAlignment="1" applyProtection="1">
      <alignment horizontal="center" vertical="top" wrapText="1"/>
    </xf>
    <xf numFmtId="0" fontId="2" fillId="2" borderId="1" xfId="0" applyFont="1" applyFill="1" applyBorder="1" applyAlignment="1" applyProtection="1">
      <alignment horizontal="left" vertical="top" wrapText="1"/>
    </xf>
    <xf numFmtId="0" fontId="2" fillId="2" borderId="0" xfId="0" applyFont="1" applyFill="1" applyBorder="1" applyAlignment="1" applyProtection="1">
      <alignment horizontal="left" vertical="top" wrapText="1"/>
    </xf>
    <xf numFmtId="0" fontId="4" fillId="0" borderId="1" xfId="0" applyFont="1" applyBorder="1"/>
    <xf numFmtId="0" fontId="4" fillId="0" borderId="2" xfId="2" applyFont="1" applyBorder="1" applyAlignment="1">
      <alignment horizontal="center" vertical="center" wrapText="1" shrinkToFit="1"/>
    </xf>
    <xf numFmtId="0" fontId="4" fillId="0" borderId="1" xfId="0" applyFont="1" applyBorder="1" applyAlignment="1">
      <alignment horizontal="center" vertical="center" wrapText="1"/>
    </xf>
    <xf numFmtId="0" fontId="13" fillId="0" borderId="0" xfId="1" applyFont="1" applyFill="1" applyBorder="1" applyAlignment="1" applyProtection="1">
      <alignment vertical="top" wrapText="1"/>
    </xf>
    <xf numFmtId="0" fontId="13" fillId="2" borderId="0" xfId="0" applyFont="1" applyFill="1" applyBorder="1" applyAlignment="1" applyProtection="1">
      <alignment horizontal="left" wrapText="1"/>
    </xf>
    <xf numFmtId="1" fontId="4" fillId="0" borderId="1" xfId="2" applyNumberFormat="1" applyFont="1" applyBorder="1" applyAlignment="1">
      <alignment horizontal="center" vertical="center" wrapText="1" shrinkToFit="1"/>
    </xf>
    <xf numFmtId="1" fontId="4" fillId="0" borderId="2" xfId="2" applyNumberFormat="1" applyFont="1" applyBorder="1" applyAlignment="1">
      <alignment horizontal="center" wrapText="1" shrinkToFit="1"/>
    </xf>
    <xf numFmtId="0" fontId="18" fillId="2" borderId="0" xfId="1" applyFont="1" applyFill="1" applyBorder="1" applyAlignment="1" applyProtection="1">
      <alignment vertical="top" wrapText="1" shrinkToFit="1"/>
    </xf>
    <xf numFmtId="0" fontId="20" fillId="2" borderId="0" xfId="1" applyFont="1" applyFill="1" applyBorder="1" applyAlignment="1" applyProtection="1">
      <alignment vertical="top" wrapText="1" shrinkToFit="1"/>
    </xf>
    <xf numFmtId="0" fontId="19" fillId="0" borderId="0" xfId="0" applyFont="1" applyBorder="1" applyAlignment="1"/>
    <xf numFmtId="0" fontId="15" fillId="2" borderId="0" xfId="1" applyFont="1" applyFill="1" applyBorder="1" applyAlignment="1" applyProtection="1">
      <alignment wrapText="1" shrinkToFit="1"/>
    </xf>
    <xf numFmtId="49" fontId="2" fillId="2" borderId="4" xfId="2" applyNumberFormat="1" applyFont="1" applyFill="1" applyBorder="1" applyAlignment="1" applyProtection="1">
      <alignment horizontal="center" vertical="center" wrapText="1"/>
    </xf>
    <xf numFmtId="49" fontId="2" fillId="2" borderId="1" xfId="2" applyNumberFormat="1" applyFont="1" applyFill="1" applyBorder="1" applyAlignment="1" applyProtection="1">
      <alignment horizontal="center" vertical="center" wrapText="1"/>
    </xf>
    <xf numFmtId="0" fontId="21" fillId="2" borderId="1" xfId="1" applyFont="1" applyFill="1" applyBorder="1" applyAlignment="1" applyProtection="1">
      <alignment wrapText="1" shrinkToFit="1"/>
    </xf>
    <xf numFmtId="0" fontId="9" fillId="2" borderId="1" xfId="0" applyFont="1" applyFill="1" applyBorder="1" applyAlignment="1">
      <alignment horizontal="center" vertical="center"/>
    </xf>
    <xf numFmtId="16" fontId="9" fillId="2" borderId="1" xfId="0" applyNumberFormat="1" applyFont="1" applyFill="1" applyBorder="1" applyAlignment="1">
      <alignment horizontal="center" vertical="center"/>
    </xf>
    <xf numFmtId="0" fontId="20" fillId="2" borderId="1" xfId="0" applyFont="1" applyFill="1" applyBorder="1" applyAlignment="1" applyProtection="1">
      <alignment horizontal="left" vertical="top" wrapText="1"/>
    </xf>
    <xf numFmtId="0" fontId="4" fillId="2" borderId="1" xfId="0" applyFont="1" applyFill="1" applyBorder="1" applyAlignment="1">
      <alignment vertical="top"/>
    </xf>
    <xf numFmtId="0" fontId="4" fillId="0" borderId="1" xfId="0" applyFont="1" applyBorder="1" applyAlignment="1">
      <alignment horizontal="center"/>
    </xf>
    <xf numFmtId="0" fontId="5" fillId="3" borderId="1" xfId="0" applyFont="1" applyFill="1" applyBorder="1"/>
    <xf numFmtId="0" fontId="11" fillId="0" borderId="1" xfId="0" applyFont="1" applyBorder="1" applyAlignment="1">
      <alignment horizontal="left" vertical="center" wrapText="1"/>
    </xf>
    <xf numFmtId="0" fontId="11" fillId="0" borderId="0" xfId="0" applyFont="1"/>
    <xf numFmtId="49" fontId="11" fillId="0" borderId="0" xfId="0" applyNumberFormat="1" applyFont="1"/>
    <xf numFmtId="0" fontId="4" fillId="0" borderId="1" xfId="2" applyFont="1" applyBorder="1" applyAlignment="1">
      <alignment horizontal="center" wrapText="1" shrinkToFit="1"/>
    </xf>
    <xf numFmtId="0" fontId="18" fillId="2" borderId="1" xfId="1" applyFont="1" applyFill="1" applyBorder="1" applyAlignment="1" applyProtection="1">
      <alignment wrapText="1" shrinkToFit="1"/>
    </xf>
    <xf numFmtId="4" fontId="5" fillId="3" borderId="1" xfId="0" applyNumberFormat="1" applyFont="1" applyFill="1" applyBorder="1" applyAlignment="1">
      <alignment horizontal="center"/>
    </xf>
    <xf numFmtId="4" fontId="5" fillId="0" borderId="1" xfId="0" applyNumberFormat="1" applyFont="1" applyFill="1" applyBorder="1" applyAlignment="1">
      <alignment horizontal="center"/>
    </xf>
    <xf numFmtId="3" fontId="4" fillId="0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/>
    </xf>
    <xf numFmtId="3" fontId="11" fillId="0" borderId="1" xfId="0" applyNumberFormat="1" applyFont="1" applyFill="1" applyBorder="1" applyAlignment="1">
      <alignment horizontal="center"/>
    </xf>
    <xf numFmtId="4" fontId="12" fillId="0" borderId="1" xfId="0" applyNumberFormat="1" applyFont="1" applyFill="1" applyBorder="1" applyAlignment="1">
      <alignment horizontal="center" vertical="center"/>
    </xf>
    <xf numFmtId="1" fontId="5" fillId="0" borderId="1" xfId="0" applyNumberFormat="1" applyFont="1" applyFill="1" applyBorder="1" applyAlignment="1">
      <alignment horizontal="center"/>
    </xf>
    <xf numFmtId="0" fontId="5" fillId="0" borderId="1" xfId="2" applyFont="1" applyBorder="1" applyAlignment="1">
      <alignment horizontal="center" vertical="center" wrapText="1" shrinkToFit="1"/>
    </xf>
    <xf numFmtId="0" fontId="5" fillId="0" borderId="2" xfId="2" applyFont="1" applyBorder="1" applyAlignment="1">
      <alignment horizontal="center" wrapText="1" shrinkToFit="1"/>
    </xf>
    <xf numFmtId="0" fontId="5" fillId="0" borderId="1" xfId="0" applyFont="1" applyFill="1" applyBorder="1" applyAlignment="1">
      <alignment horizontal="center"/>
    </xf>
    <xf numFmtId="0" fontId="13" fillId="2" borderId="1" xfId="0" applyFont="1" applyFill="1" applyBorder="1" applyAlignment="1" applyProtection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0" fontId="11" fillId="0" borderId="1" xfId="2" applyFont="1" applyBorder="1" applyAlignment="1">
      <alignment horizontal="center" vertical="center" wrapText="1" shrinkToFit="1"/>
    </xf>
    <xf numFmtId="0" fontId="11" fillId="0" borderId="2" xfId="2" applyFont="1" applyBorder="1" applyAlignment="1">
      <alignment horizontal="center" vertical="center" wrapText="1" shrinkToFi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 applyProtection="1">
      <alignment horizontal="left" vertical="top" wrapText="1"/>
    </xf>
    <xf numFmtId="0" fontId="8" fillId="2" borderId="12" xfId="0" applyFont="1" applyFill="1" applyBorder="1" applyAlignment="1" applyProtection="1">
      <alignment horizontal="left" vertical="top" wrapText="1"/>
    </xf>
    <xf numFmtId="0" fontId="2" fillId="2" borderId="12" xfId="0" applyFont="1" applyFill="1" applyBorder="1" applyAlignment="1" applyProtection="1">
      <alignment horizontal="left" vertical="top" wrapText="1"/>
    </xf>
    <xf numFmtId="0" fontId="4" fillId="0" borderId="0" xfId="0" applyFont="1" applyAlignment="1">
      <alignment vertical="top"/>
    </xf>
    <xf numFmtId="0" fontId="4" fillId="0" borderId="1" xfId="0" applyFont="1" applyBorder="1" applyAlignment="1">
      <alignment vertical="center" wrapText="1"/>
    </xf>
    <xf numFmtId="0" fontId="25" fillId="0" borderId="0" xfId="0" applyNumberFormat="1" applyFont="1" applyFill="1" applyBorder="1" applyAlignment="1" applyProtection="1">
      <alignment vertical="top"/>
    </xf>
    <xf numFmtId="0" fontId="4" fillId="2" borderId="0" xfId="0" applyFont="1" applyFill="1"/>
    <xf numFmtId="0" fontId="4" fillId="2" borderId="1" xfId="2" applyFont="1" applyFill="1" applyBorder="1" applyAlignment="1">
      <alignment horizontal="center" vertical="center" wrapText="1" shrinkToFit="1"/>
    </xf>
    <xf numFmtId="0" fontId="4" fillId="2" borderId="2" xfId="2" applyFont="1" applyFill="1" applyBorder="1" applyAlignment="1">
      <alignment horizontal="center" vertical="center" wrapText="1" shrinkToFi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5" xfId="2" applyFont="1" applyFill="1" applyBorder="1" applyAlignment="1">
      <alignment horizontal="center" wrapText="1" shrinkToFit="1"/>
    </xf>
    <xf numFmtId="0" fontId="4" fillId="2" borderId="1" xfId="0" applyFont="1" applyFill="1" applyBorder="1" applyAlignment="1">
      <alignment horizontal="center"/>
    </xf>
    <xf numFmtId="49" fontId="6" fillId="2" borderId="1" xfId="0" applyNumberFormat="1" applyFont="1" applyFill="1" applyBorder="1" applyAlignment="1" applyProtection="1">
      <alignment horizontal="left" vertical="justify" wrapText="1"/>
    </xf>
    <xf numFmtId="0" fontId="2" fillId="2" borderId="7" xfId="0" applyFont="1" applyFill="1" applyBorder="1" applyAlignment="1" applyProtection="1">
      <alignment horizontal="left" vertical="center" wrapText="1"/>
    </xf>
    <xf numFmtId="0" fontId="4" fillId="2" borderId="1" xfId="0" applyFont="1" applyFill="1" applyBorder="1" applyAlignment="1">
      <alignment horizontal="left" vertical="justify" wrapText="1"/>
    </xf>
    <xf numFmtId="0" fontId="4" fillId="2" borderId="1" xfId="0" applyFont="1" applyFill="1" applyBorder="1" applyAlignment="1">
      <alignment horizontal="left" vertical="top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wrapText="1"/>
    </xf>
    <xf numFmtId="0" fontId="5" fillId="2" borderId="1" xfId="0" applyFont="1" applyFill="1" applyBorder="1" applyAlignment="1">
      <alignment wrapText="1"/>
    </xf>
    <xf numFmtId="0" fontId="4" fillId="2" borderId="1" xfId="0" applyFont="1" applyFill="1" applyBorder="1" applyAlignment="1">
      <alignment vertical="top" wrapText="1"/>
    </xf>
    <xf numFmtId="14" fontId="4" fillId="2" borderId="1" xfId="0" applyNumberFormat="1" applyFont="1" applyFill="1" applyBorder="1" applyAlignment="1">
      <alignment vertical="top" wrapText="1"/>
    </xf>
    <xf numFmtId="0" fontId="11" fillId="2" borderId="0" xfId="0" applyFont="1" applyFill="1"/>
    <xf numFmtId="4" fontId="11" fillId="0" borderId="1" xfId="0" applyNumberFormat="1" applyFont="1" applyBorder="1" applyAlignment="1">
      <alignment horizontal="center" vertical="center"/>
    </xf>
    <xf numFmtId="0" fontId="21" fillId="2" borderId="1" xfId="1" applyFont="1" applyFill="1" applyBorder="1" applyAlignment="1" applyProtection="1">
      <alignment vertical="center" wrapText="1" shrinkToFit="1"/>
    </xf>
    <xf numFmtId="0" fontId="4" fillId="0" borderId="0" xfId="0" applyFont="1" applyAlignment="1">
      <alignment horizontal="right"/>
    </xf>
    <xf numFmtId="2" fontId="18" fillId="2" borderId="1" xfId="1" applyNumberFormat="1" applyFont="1" applyFill="1" applyBorder="1" applyAlignment="1" applyProtection="1">
      <alignment horizontal="right" vertical="center" wrapText="1" shrinkToFit="1"/>
    </xf>
    <xf numFmtId="0" fontId="11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4" fillId="4" borderId="1" xfId="0" applyFont="1" applyFill="1" applyBorder="1" applyAlignment="1">
      <alignment horizontal="center" vertical="center"/>
    </xf>
    <xf numFmtId="16" fontId="4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26" fillId="5" borderId="1" xfId="0" applyFont="1" applyFill="1" applyBorder="1" applyAlignment="1">
      <alignment vertical="center" wrapText="1"/>
    </xf>
    <xf numFmtId="0" fontId="23" fillId="2" borderId="1" xfId="1" applyFont="1" applyFill="1" applyBorder="1" applyAlignment="1" applyProtection="1">
      <alignment vertical="center" wrapText="1" shrinkToFit="1"/>
    </xf>
    <xf numFmtId="0" fontId="26" fillId="0" borderId="1" xfId="0" applyFont="1" applyBorder="1" applyAlignment="1">
      <alignment wrapText="1"/>
    </xf>
    <xf numFmtId="1" fontId="4" fillId="4" borderId="1" xfId="0" applyNumberFormat="1" applyFont="1" applyFill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  <xf numFmtId="0" fontId="23" fillId="2" borderId="8" xfId="1" applyFont="1" applyFill="1" applyBorder="1" applyAlignment="1" applyProtection="1">
      <alignment vertical="center" wrapText="1" shrinkToFit="1"/>
    </xf>
    <xf numFmtId="0" fontId="15" fillId="2" borderId="1" xfId="1" applyFont="1" applyFill="1" applyBorder="1" applyAlignment="1" applyProtection="1">
      <alignment vertical="center" wrapText="1" shrinkToFit="1"/>
    </xf>
    <xf numFmtId="2" fontId="23" fillId="2" borderId="1" xfId="1" applyNumberFormat="1" applyFont="1" applyFill="1" applyBorder="1" applyAlignment="1" applyProtection="1">
      <alignment vertical="center" wrapText="1" shrinkToFit="1"/>
    </xf>
    <xf numFmtId="49" fontId="4" fillId="0" borderId="1" xfId="0" applyNumberFormat="1" applyFont="1" applyBorder="1" applyAlignment="1">
      <alignment horizontal="center" vertical="center"/>
    </xf>
    <xf numFmtId="2" fontId="23" fillId="2" borderId="1" xfId="1" applyNumberFormat="1" applyFont="1" applyFill="1" applyBorder="1" applyAlignment="1" applyProtection="1">
      <alignment horizontal="right" vertical="center" wrapText="1" shrinkToFit="1"/>
    </xf>
    <xf numFmtId="49" fontId="4" fillId="2" borderId="1" xfId="0" applyNumberFormat="1" applyFont="1" applyFill="1" applyBorder="1" applyAlignment="1">
      <alignment horizontal="center" vertical="center"/>
    </xf>
    <xf numFmtId="0" fontId="7" fillId="0" borderId="0" xfId="0" applyFont="1"/>
    <xf numFmtId="0" fontId="7" fillId="0" borderId="0" xfId="0" applyFont="1" applyAlignment="1">
      <alignment horizontal="right"/>
    </xf>
    <xf numFmtId="2" fontId="4" fillId="0" borderId="0" xfId="0" applyNumberFormat="1" applyFont="1"/>
    <xf numFmtId="0" fontId="13" fillId="2" borderId="1" xfId="1" applyFont="1" applyFill="1" applyBorder="1" applyAlignment="1" applyProtection="1">
      <alignment vertical="center" wrapText="1"/>
    </xf>
    <xf numFmtId="0" fontId="11" fillId="0" borderId="0" xfId="0" applyFont="1" applyAlignment="1">
      <alignment vertical="top"/>
    </xf>
    <xf numFmtId="0" fontId="11" fillId="2" borderId="0" xfId="0" applyFont="1" applyFill="1" applyAlignment="1">
      <alignment vertical="top"/>
    </xf>
    <xf numFmtId="0" fontId="11" fillId="0" borderId="1" xfId="2" applyFont="1" applyBorder="1" applyAlignment="1">
      <alignment horizontal="center" vertical="top" wrapText="1" shrinkToFit="1"/>
    </xf>
    <xf numFmtId="0" fontId="11" fillId="0" borderId="1" xfId="0" applyFont="1" applyFill="1" applyBorder="1" applyAlignment="1">
      <alignment horizontal="center" vertical="top"/>
    </xf>
    <xf numFmtId="0" fontId="11" fillId="2" borderId="1" xfId="0" applyFont="1" applyFill="1" applyBorder="1" applyAlignment="1">
      <alignment horizontal="center" vertical="top"/>
    </xf>
    <xf numFmtId="0" fontId="11" fillId="0" borderId="1" xfId="0" applyFont="1" applyFill="1" applyBorder="1" applyAlignment="1">
      <alignment horizontal="center"/>
    </xf>
    <xf numFmtId="0" fontId="20" fillId="2" borderId="1" xfId="0" applyFont="1" applyFill="1" applyBorder="1" applyAlignment="1" applyProtection="1">
      <alignment horizontal="center" vertical="top" wrapText="1"/>
    </xf>
    <xf numFmtId="4" fontId="11" fillId="0" borderId="1" xfId="0" applyNumberFormat="1" applyFont="1" applyFill="1" applyBorder="1" applyAlignment="1">
      <alignment horizontal="center" vertical="center" wrapText="1"/>
    </xf>
    <xf numFmtId="4" fontId="11" fillId="2" borderId="1" xfId="0" applyNumberFormat="1" applyFont="1" applyFill="1" applyBorder="1" applyAlignment="1">
      <alignment horizontal="center" vertical="center"/>
    </xf>
    <xf numFmtId="4" fontId="11" fillId="0" borderId="1" xfId="0" applyNumberFormat="1" applyFont="1" applyFill="1" applyBorder="1" applyAlignment="1">
      <alignment horizontal="center" vertical="center"/>
    </xf>
    <xf numFmtId="4" fontId="11" fillId="0" borderId="1" xfId="0" applyNumberFormat="1" applyFont="1" applyBorder="1" applyAlignment="1">
      <alignment horizontal="center"/>
    </xf>
    <xf numFmtId="4" fontId="11" fillId="2" borderId="1" xfId="0" applyNumberFormat="1" applyFont="1" applyFill="1" applyBorder="1" applyAlignment="1">
      <alignment horizontal="center"/>
    </xf>
    <xf numFmtId="0" fontId="11" fillId="0" borderId="1" xfId="0" applyFont="1" applyBorder="1" applyAlignment="1">
      <alignment horizontal="left"/>
    </xf>
    <xf numFmtId="0" fontId="11" fillId="0" borderId="1" xfId="0" applyFont="1" applyBorder="1" applyAlignment="1">
      <alignment horizontal="left" wrapText="1"/>
    </xf>
    <xf numFmtId="2" fontId="20" fillId="2" borderId="1" xfId="0" applyNumberFormat="1" applyFont="1" applyFill="1" applyBorder="1" applyAlignment="1" applyProtection="1">
      <alignment horizontal="center" vertical="center" wrapText="1"/>
    </xf>
    <xf numFmtId="0" fontId="20" fillId="2" borderId="1" xfId="0" applyFont="1" applyFill="1" applyBorder="1" applyAlignment="1" applyProtection="1">
      <alignment horizontal="center" vertical="center" wrapText="1"/>
    </xf>
    <xf numFmtId="4" fontId="28" fillId="0" borderId="1" xfId="0" applyNumberFormat="1" applyFont="1" applyFill="1" applyBorder="1" applyAlignment="1">
      <alignment horizontal="center" vertical="center" wrapText="1"/>
    </xf>
    <xf numFmtId="0" fontId="11" fillId="6" borderId="0" xfId="0" applyFont="1" applyFill="1"/>
    <xf numFmtId="49" fontId="11" fillId="0" borderId="0" xfId="0" applyNumberFormat="1" applyFont="1" applyFill="1"/>
    <xf numFmtId="0" fontId="11" fillId="0" borderId="1" xfId="2" applyFont="1" applyFill="1" applyBorder="1" applyAlignment="1">
      <alignment horizontal="center" vertical="center" wrapText="1" shrinkToFit="1"/>
    </xf>
    <xf numFmtId="0" fontId="11" fillId="0" borderId="2" xfId="2" applyFont="1" applyFill="1" applyBorder="1" applyAlignment="1">
      <alignment horizontal="center" vertical="center" wrapText="1" shrinkToFit="1"/>
    </xf>
    <xf numFmtId="49" fontId="11" fillId="0" borderId="1" xfId="2" applyNumberFormat="1" applyFont="1" applyFill="1" applyBorder="1" applyAlignment="1">
      <alignment horizontal="center" vertical="center" wrapText="1" shrinkToFit="1"/>
    </xf>
    <xf numFmtId="0" fontId="11" fillId="0" borderId="2" xfId="2" applyFont="1" applyFill="1" applyBorder="1" applyAlignment="1">
      <alignment horizontal="center" wrapText="1" shrinkToFit="1"/>
    </xf>
    <xf numFmtId="0" fontId="7" fillId="0" borderId="1" xfId="0" applyFont="1" applyFill="1" applyBorder="1" applyAlignment="1">
      <alignment horizontal="center" vertical="center"/>
    </xf>
    <xf numFmtId="49" fontId="12" fillId="0" borderId="1" xfId="2" applyNumberFormat="1" applyFont="1" applyFill="1" applyBorder="1" applyAlignment="1">
      <alignment horizontal="center" vertical="center" wrapText="1" shrinkToFit="1"/>
    </xf>
    <xf numFmtId="49" fontId="20" fillId="0" borderId="1" xfId="0" applyNumberFormat="1" applyFont="1" applyFill="1" applyBorder="1" applyAlignment="1" applyProtection="1">
      <alignment horizontal="center" vertical="center" wrapText="1"/>
    </xf>
    <xf numFmtId="0" fontId="20" fillId="0" borderId="1" xfId="0" applyFont="1" applyFill="1" applyBorder="1" applyAlignment="1" applyProtection="1">
      <alignment horizontal="left" vertical="center" wrapText="1"/>
    </xf>
    <xf numFmtId="49" fontId="23" fillId="0" borderId="1" xfId="0" applyNumberFormat="1" applyFont="1" applyFill="1" applyBorder="1" applyAlignment="1" applyProtection="1">
      <alignment horizontal="center" vertical="center" wrapText="1"/>
    </xf>
    <xf numFmtId="0" fontId="23" fillId="0" borderId="1" xfId="0" applyFont="1" applyFill="1" applyBorder="1" applyAlignment="1" applyProtection="1">
      <alignment horizontal="left" vertical="center" wrapText="1"/>
    </xf>
    <xf numFmtId="0" fontId="20" fillId="0" borderId="1" xfId="0" applyFont="1" applyFill="1" applyBorder="1" applyAlignment="1" applyProtection="1">
      <alignment horizontal="left" vertical="top" wrapText="1"/>
    </xf>
    <xf numFmtId="49" fontId="11" fillId="0" borderId="8" xfId="0" applyNumberFormat="1" applyFont="1" applyFill="1" applyBorder="1" applyAlignment="1">
      <alignment horizontal="center"/>
    </xf>
    <xf numFmtId="49" fontId="12" fillId="0" borderId="8" xfId="0" applyNumberFormat="1" applyFont="1" applyFill="1" applyBorder="1" applyAlignment="1">
      <alignment horizontal="center"/>
    </xf>
    <xf numFmtId="49" fontId="20" fillId="0" borderId="1" xfId="0" applyNumberFormat="1" applyFont="1" applyFill="1" applyBorder="1" applyAlignment="1" applyProtection="1">
      <alignment horizontal="center" vertical="top" wrapText="1"/>
    </xf>
    <xf numFmtId="49" fontId="23" fillId="0" borderId="1" xfId="0" applyNumberFormat="1" applyFont="1" applyFill="1" applyBorder="1" applyAlignment="1" applyProtection="1">
      <alignment horizontal="center" vertical="top" wrapText="1"/>
    </xf>
    <xf numFmtId="0" fontId="23" fillId="0" borderId="1" xfId="0" applyFont="1" applyFill="1" applyBorder="1" applyAlignment="1" applyProtection="1">
      <alignment horizontal="left" vertical="top" wrapText="1"/>
    </xf>
    <xf numFmtId="0" fontId="12" fillId="0" borderId="0" xfId="0" applyFont="1" applyFill="1"/>
    <xf numFmtId="0" fontId="12" fillId="0" borderId="1" xfId="0" applyFont="1" applyFill="1" applyBorder="1"/>
    <xf numFmtId="49" fontId="20" fillId="0" borderId="7" xfId="0" applyNumberFormat="1" applyFont="1" applyFill="1" applyBorder="1" applyAlignment="1" applyProtection="1">
      <alignment horizontal="center" vertical="top" wrapText="1"/>
    </xf>
    <xf numFmtId="0" fontId="20" fillId="0" borderId="0" xfId="0" applyFont="1" applyFill="1" applyBorder="1" applyAlignment="1" applyProtection="1">
      <alignment horizontal="left" vertical="top" wrapText="1"/>
    </xf>
    <xf numFmtId="0" fontId="20" fillId="0" borderId="1" xfId="0" applyFont="1" applyFill="1" applyBorder="1" applyAlignment="1" applyProtection="1">
      <alignment horizontal="left" wrapText="1"/>
    </xf>
    <xf numFmtId="0" fontId="23" fillId="0" borderId="2" xfId="0" applyFont="1" applyFill="1" applyBorder="1" applyAlignment="1" applyProtection="1">
      <alignment horizontal="left" wrapText="1"/>
    </xf>
    <xf numFmtId="49" fontId="20" fillId="0" borderId="1" xfId="0" applyNumberFormat="1" applyFont="1" applyFill="1" applyBorder="1" applyAlignment="1" applyProtection="1">
      <alignment horizontal="center" vertical="justify" wrapText="1"/>
    </xf>
    <xf numFmtId="0" fontId="4" fillId="0" borderId="0" xfId="0" applyFont="1" applyFill="1" applyAlignment="1">
      <alignment horizontal="right"/>
    </xf>
    <xf numFmtId="16" fontId="4" fillId="2" borderId="1" xfId="0" applyNumberFormat="1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vertical="center" wrapText="1" shrinkToFit="1"/>
    </xf>
    <xf numFmtId="2" fontId="12" fillId="2" borderId="8" xfId="0" applyNumberFormat="1" applyFont="1" applyFill="1" applyBorder="1" applyAlignment="1">
      <alignment vertical="center" wrapText="1" shrinkToFit="1"/>
    </xf>
    <xf numFmtId="0" fontId="11" fillId="0" borderId="1" xfId="0" applyFont="1" applyBorder="1"/>
    <xf numFmtId="0" fontId="11" fillId="0" borderId="1" xfId="0" applyFont="1" applyBorder="1" applyAlignment="1">
      <alignment horizontal="center" wrapText="1"/>
    </xf>
    <xf numFmtId="0" fontId="11" fillId="0" borderId="1" xfId="0" applyFont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/>
    </xf>
    <xf numFmtId="0" fontId="11" fillId="7" borderId="0" xfId="0" applyFont="1" applyFill="1"/>
    <xf numFmtId="4" fontId="4" fillId="0" borderId="1" xfId="0" applyNumberFormat="1" applyFont="1" applyFill="1" applyBorder="1" applyAlignment="1">
      <alignment horizontal="center" vertical="center"/>
    </xf>
    <xf numFmtId="49" fontId="7" fillId="0" borderId="0" xfId="0" applyNumberFormat="1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7" fillId="0" borderId="0" xfId="0" applyFont="1" applyFill="1" applyAlignment="1">
      <alignment horizontal="right" vertical="center"/>
    </xf>
    <xf numFmtId="49" fontId="7" fillId="0" borderId="1" xfId="2" applyNumberFormat="1" applyFont="1" applyFill="1" applyBorder="1" applyAlignment="1">
      <alignment horizontal="center" vertical="center" wrapText="1" shrinkToFit="1"/>
    </xf>
    <xf numFmtId="0" fontId="17" fillId="0" borderId="2" xfId="2" applyFont="1" applyFill="1" applyBorder="1" applyAlignment="1">
      <alignment horizontal="center" vertical="center" wrapText="1" shrinkToFi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 shrinkToFit="1"/>
    </xf>
    <xf numFmtId="49" fontId="15" fillId="0" borderId="1" xfId="0" applyNumberFormat="1" applyFont="1" applyFill="1" applyBorder="1" applyAlignment="1" applyProtection="1">
      <alignment horizontal="center" vertical="center" wrapText="1"/>
    </xf>
    <xf numFmtId="4" fontId="17" fillId="0" borderId="1" xfId="0" applyNumberFormat="1" applyFont="1" applyFill="1" applyBorder="1" applyAlignment="1">
      <alignment vertical="center" wrapText="1"/>
    </xf>
    <xf numFmtId="4" fontId="17" fillId="0" borderId="1" xfId="0" applyNumberFormat="1" applyFont="1" applyFill="1" applyBorder="1" applyAlignment="1">
      <alignment vertical="center"/>
    </xf>
    <xf numFmtId="0" fontId="2" fillId="0" borderId="1" xfId="0" applyFont="1" applyFill="1" applyBorder="1" applyAlignment="1" applyProtection="1">
      <alignment horizontal="left" vertical="center" wrapText="1"/>
    </xf>
    <xf numFmtId="0" fontId="23" fillId="0" borderId="2" xfId="0" applyFont="1" applyFill="1" applyBorder="1" applyAlignment="1" applyProtection="1">
      <alignment horizontal="left" vertical="top" wrapText="1"/>
    </xf>
    <xf numFmtId="4" fontId="11" fillId="0" borderId="1" xfId="0" applyNumberFormat="1" applyFont="1" applyFill="1" applyBorder="1" applyAlignment="1">
      <alignment horizontal="center"/>
    </xf>
    <xf numFmtId="4" fontId="6" fillId="0" borderId="1" xfId="0" applyNumberFormat="1" applyFont="1" applyFill="1" applyBorder="1" applyAlignment="1">
      <alignment horizontal="center"/>
    </xf>
    <xf numFmtId="0" fontId="12" fillId="0" borderId="1" xfId="2" applyFont="1" applyFill="1" applyBorder="1" applyAlignment="1">
      <alignment horizontal="left" wrapText="1" shrinkToFit="1"/>
    </xf>
    <xf numFmtId="0" fontId="4" fillId="2" borderId="1" xfId="2" applyFont="1" applyFill="1" applyBorder="1" applyAlignment="1">
      <alignment horizontal="center" wrapText="1" shrinkToFit="1"/>
    </xf>
    <xf numFmtId="49" fontId="6" fillId="2" borderId="1" xfId="2" applyNumberFormat="1" applyFont="1" applyFill="1" applyBorder="1" applyAlignment="1" applyProtection="1">
      <alignment vertical="justify" wrapText="1"/>
    </xf>
    <xf numFmtId="49" fontId="2" fillId="2" borderId="1" xfId="2" applyNumberFormat="1" applyFont="1" applyFill="1" applyBorder="1" applyAlignment="1" applyProtection="1">
      <alignment vertical="justify" wrapText="1"/>
    </xf>
    <xf numFmtId="0" fontId="2" fillId="2" borderId="1" xfId="2" applyFont="1" applyFill="1" applyBorder="1" applyAlignment="1" applyProtection="1">
      <alignment vertical="top" wrapText="1"/>
    </xf>
    <xf numFmtId="4" fontId="4" fillId="2" borderId="1" xfId="0" applyNumberFormat="1" applyFont="1" applyFill="1" applyBorder="1" applyAlignment="1">
      <alignment horizontal="center"/>
    </xf>
    <xf numFmtId="0" fontId="4" fillId="2" borderId="1" xfId="2" applyFont="1" applyFill="1" applyBorder="1" applyAlignment="1">
      <alignment vertical="justify" wrapText="1"/>
    </xf>
    <xf numFmtId="0" fontId="4" fillId="2" borderId="1" xfId="2" applyFont="1" applyFill="1" applyBorder="1" applyAlignment="1">
      <alignment vertical="top"/>
    </xf>
    <xf numFmtId="0" fontId="4" fillId="2" borderId="1" xfId="2" applyFont="1" applyFill="1" applyBorder="1" applyAlignment="1">
      <alignment vertical="top" wrapText="1"/>
    </xf>
    <xf numFmtId="16" fontId="4" fillId="2" borderId="1" xfId="0" applyNumberFormat="1" applyFont="1" applyFill="1" applyBorder="1" applyAlignment="1">
      <alignment wrapText="1"/>
    </xf>
    <xf numFmtId="0" fontId="4" fillId="2" borderId="1" xfId="0" applyFont="1" applyFill="1" applyBorder="1" applyAlignment="1">
      <alignment vertical="center" wrapText="1"/>
    </xf>
    <xf numFmtId="3" fontId="4" fillId="2" borderId="1" xfId="0" applyNumberFormat="1" applyFont="1" applyFill="1" applyBorder="1" applyAlignment="1">
      <alignment horizontal="center" wrapText="1"/>
    </xf>
    <xf numFmtId="4" fontId="4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 applyProtection="1">
      <alignment vertical="top" wrapText="1"/>
    </xf>
    <xf numFmtId="0" fontId="20" fillId="2" borderId="1" xfId="0" applyFont="1" applyFill="1" applyBorder="1" applyAlignment="1">
      <alignment vertical="top" wrapText="1"/>
    </xf>
    <xf numFmtId="4" fontId="23" fillId="2" borderId="1" xfId="0" applyNumberFormat="1" applyFont="1" applyFill="1" applyBorder="1" applyAlignment="1">
      <alignment horizontal="center" vertical="center" wrapText="1"/>
    </xf>
    <xf numFmtId="0" fontId="20" fillId="2" borderId="0" xfId="0" applyFont="1" applyFill="1"/>
    <xf numFmtId="0" fontId="20" fillId="2" borderId="1" xfId="0" applyFont="1" applyFill="1" applyBorder="1" applyAlignment="1">
      <alignment horizontal="center" vertical="center" wrapText="1"/>
    </xf>
    <xf numFmtId="0" fontId="32" fillId="2" borderId="3" xfId="0" applyFont="1" applyFill="1" applyBorder="1" applyAlignment="1">
      <alignment horizontal="left" vertical="center"/>
    </xf>
    <xf numFmtId="0" fontId="32" fillId="2" borderId="1" xfId="0" applyFont="1" applyFill="1" applyBorder="1" applyAlignment="1">
      <alignment horizontal="left" vertical="center"/>
    </xf>
    <xf numFmtId="0" fontId="20" fillId="2" borderId="1" xfId="0" applyFont="1" applyFill="1" applyBorder="1"/>
    <xf numFmtId="0" fontId="23" fillId="2" borderId="1" xfId="0" applyFont="1" applyFill="1" applyBorder="1" applyAlignment="1">
      <alignment vertical="top" wrapText="1"/>
    </xf>
    <xf numFmtId="0" fontId="20" fillId="2" borderId="1" xfId="0" applyFont="1" applyFill="1" applyBorder="1" applyAlignment="1">
      <alignment horizontal="center" vertical="top" wrapText="1"/>
    </xf>
    <xf numFmtId="0" fontId="33" fillId="2" borderId="1" xfId="0" applyFont="1" applyFill="1" applyBorder="1" applyAlignment="1">
      <alignment horizontal="left" vertical="center"/>
    </xf>
    <xf numFmtId="0" fontId="33" fillId="2" borderId="3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center" vertical="center"/>
    </xf>
    <xf numFmtId="0" fontId="11" fillId="0" borderId="0" xfId="0" applyFont="1" applyAlignment="1"/>
    <xf numFmtId="0" fontId="4" fillId="0" borderId="0" xfId="0" applyFont="1" applyAlignment="1"/>
    <xf numFmtId="0" fontId="11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11" fillId="0" borderId="0" xfId="0" applyFont="1" applyAlignment="1">
      <alignment horizontal="right" vertical="center"/>
    </xf>
    <xf numFmtId="0" fontId="4" fillId="3" borderId="1" xfId="0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/>
    </xf>
    <xf numFmtId="4" fontId="5" fillId="3" borderId="1" xfId="0" applyNumberFormat="1" applyFont="1" applyFill="1" applyBorder="1" applyAlignment="1">
      <alignment horizontal="center" vertical="center"/>
    </xf>
    <xf numFmtId="4" fontId="5" fillId="2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49" fontId="6" fillId="3" borderId="1" xfId="0" applyNumberFormat="1" applyFont="1" applyFill="1" applyBorder="1" applyAlignment="1" applyProtection="1">
      <alignment horizontal="left" vertical="center" wrapText="1"/>
    </xf>
    <xf numFmtId="0" fontId="5" fillId="3" borderId="1" xfId="0" applyFont="1" applyFill="1" applyBorder="1" applyAlignment="1">
      <alignment vertical="center"/>
    </xf>
    <xf numFmtId="49" fontId="2" fillId="2" borderId="1" xfId="0" applyNumberFormat="1" applyFont="1" applyFill="1" applyBorder="1" applyAlignment="1" applyProtection="1">
      <alignment horizontal="left" vertical="center" wrapText="1"/>
    </xf>
    <xf numFmtId="0" fontId="4" fillId="2" borderId="1" xfId="0" applyFont="1" applyFill="1" applyBorder="1"/>
    <xf numFmtId="2" fontId="4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4" fontId="12" fillId="2" borderId="2" xfId="0" applyNumberFormat="1" applyFont="1" applyFill="1" applyBorder="1" applyAlignment="1">
      <alignment vertical="center"/>
    </xf>
    <xf numFmtId="4" fontId="12" fillId="2" borderId="1" xfId="0" applyNumberFormat="1" applyFont="1" applyFill="1" applyBorder="1" applyAlignment="1">
      <alignment vertical="center"/>
    </xf>
    <xf numFmtId="0" fontId="12" fillId="2" borderId="1" xfId="0" applyFont="1" applyFill="1" applyBorder="1" applyAlignment="1">
      <alignment vertical="center"/>
    </xf>
    <xf numFmtId="0" fontId="22" fillId="2" borderId="3" xfId="0" applyFont="1" applyFill="1" applyBorder="1" applyAlignment="1">
      <alignment horizontal="left" vertical="center"/>
    </xf>
    <xf numFmtId="0" fontId="22" fillId="2" borderId="1" xfId="0" applyFont="1" applyFill="1" applyBorder="1" applyAlignment="1">
      <alignment horizontal="left" vertical="center"/>
    </xf>
    <xf numFmtId="0" fontId="11" fillId="2" borderId="0" xfId="0" applyFont="1" applyFill="1" applyAlignment="1">
      <alignment vertical="center"/>
    </xf>
    <xf numFmtId="4" fontId="23" fillId="2" borderId="2" xfId="0" applyNumberFormat="1" applyFont="1" applyFill="1" applyBorder="1" applyAlignment="1">
      <alignment vertical="center"/>
    </xf>
    <xf numFmtId="4" fontId="23" fillId="2" borderId="1" xfId="0" applyNumberFormat="1" applyFont="1" applyFill="1" applyBorder="1" applyAlignment="1">
      <alignment vertical="center"/>
    </xf>
    <xf numFmtId="0" fontId="24" fillId="2" borderId="3" xfId="0" applyFont="1" applyFill="1" applyBorder="1" applyAlignment="1">
      <alignment horizontal="left"/>
    </xf>
    <xf numFmtId="0" fontId="7" fillId="2" borderId="0" xfId="0" applyFont="1" applyFill="1"/>
    <xf numFmtId="4" fontId="12" fillId="0" borderId="1" xfId="0" applyNumberFormat="1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4" fillId="2" borderId="1" xfId="0" applyFont="1" applyFill="1" applyBorder="1" applyAlignment="1">
      <alignment vertical="center"/>
    </xf>
    <xf numFmtId="3" fontId="4" fillId="2" borderId="1" xfId="0" applyNumberFormat="1" applyFont="1" applyFill="1" applyBorder="1" applyAlignment="1">
      <alignment horizontal="center" vertical="center"/>
    </xf>
    <xf numFmtId="0" fontId="5" fillId="0" borderId="4" xfId="2" applyFont="1" applyBorder="1" applyAlignment="1">
      <alignment horizontal="center" vertical="center" wrapText="1" shrinkToFit="1"/>
    </xf>
    <xf numFmtId="0" fontId="4" fillId="0" borderId="1" xfId="0" applyFont="1" applyFill="1" applyBorder="1" applyAlignment="1">
      <alignment horizontal="center"/>
    </xf>
    <xf numFmtId="0" fontId="4" fillId="3" borderId="1" xfId="2" applyFont="1" applyFill="1" applyBorder="1" applyAlignment="1">
      <alignment horizontal="center" vertical="center" wrapText="1" shrinkToFit="1"/>
    </xf>
    <xf numFmtId="0" fontId="4" fillId="2" borderId="2" xfId="2" applyFont="1" applyFill="1" applyBorder="1" applyAlignment="1">
      <alignment horizontal="left" vertical="center" wrapText="1" shrinkToFit="1"/>
    </xf>
    <xf numFmtId="4" fontId="6" fillId="2" borderId="1" xfId="0" applyNumberFormat="1" applyFont="1" applyFill="1" applyBorder="1" applyAlignment="1">
      <alignment horizontal="center" vertical="center"/>
    </xf>
    <xf numFmtId="0" fontId="4" fillId="4" borderId="1" xfId="2" applyFont="1" applyFill="1" applyBorder="1" applyAlignment="1">
      <alignment horizontal="center" vertical="center" wrapText="1" shrinkToFit="1"/>
    </xf>
    <xf numFmtId="0" fontId="13" fillId="2" borderId="1" xfId="0" applyFont="1" applyFill="1" applyBorder="1" applyAlignment="1" applyProtection="1">
      <alignment vertical="center" wrapText="1"/>
    </xf>
    <xf numFmtId="16" fontId="4" fillId="2" borderId="1" xfId="0" applyNumberFormat="1" applyFont="1" applyFill="1" applyBorder="1" applyAlignment="1">
      <alignment vertical="top"/>
    </xf>
    <xf numFmtId="0" fontId="13" fillId="0" borderId="1" xfId="1" applyFont="1" applyFill="1" applyBorder="1" applyAlignment="1" applyProtection="1">
      <alignment vertical="center" wrapText="1"/>
    </xf>
    <xf numFmtId="0" fontId="13" fillId="2" borderId="1" xfId="1" applyFont="1" applyFill="1" applyBorder="1" applyAlignment="1" applyProtection="1">
      <alignment vertical="top" wrapText="1"/>
    </xf>
    <xf numFmtId="0" fontId="4" fillId="0" borderId="0" xfId="0" applyFont="1" applyAlignment="1">
      <alignment horizontal="center" vertical="top"/>
    </xf>
    <xf numFmtId="49" fontId="7" fillId="0" borderId="0" xfId="0" applyNumberFormat="1" applyFont="1" applyFill="1" applyAlignment="1">
      <alignment horizontal="center"/>
    </xf>
    <xf numFmtId="0" fontId="7" fillId="2" borderId="0" xfId="0" applyFont="1" applyFill="1" applyAlignment="1">
      <alignment vertical="center"/>
    </xf>
    <xf numFmtId="49" fontId="7" fillId="0" borderId="1" xfId="2" applyNumberFormat="1" applyFont="1" applyFill="1" applyBorder="1" applyAlignment="1">
      <alignment horizontal="center" wrapText="1" shrinkToFit="1"/>
    </xf>
    <xf numFmtId="0" fontId="7" fillId="0" borderId="1" xfId="0" applyFont="1" applyBorder="1" applyAlignment="1">
      <alignment horizontal="center" vertical="center"/>
    </xf>
    <xf numFmtId="4" fontId="7" fillId="0" borderId="1" xfId="0" applyNumberFormat="1" applyFont="1" applyBorder="1" applyAlignment="1">
      <alignment horizontal="center" vertical="center"/>
    </xf>
    <xf numFmtId="4" fontId="17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4" fontId="5" fillId="0" borderId="0" xfId="0" applyNumberFormat="1" applyFont="1" applyFill="1" applyBorder="1" applyAlignment="1">
      <alignment horizontal="center" vertical="center"/>
    </xf>
    <xf numFmtId="4" fontId="12" fillId="0" borderId="2" xfId="0" applyNumberFormat="1" applyFont="1" applyFill="1" applyBorder="1" applyAlignment="1">
      <alignment vertical="center"/>
    </xf>
    <xf numFmtId="4" fontId="12" fillId="0" borderId="1" xfId="0" applyNumberFormat="1" applyFont="1" applyFill="1" applyBorder="1" applyAlignment="1">
      <alignment vertical="center"/>
    </xf>
    <xf numFmtId="0" fontId="11" fillId="0" borderId="0" xfId="0" applyFont="1" applyFill="1"/>
    <xf numFmtId="0" fontId="12" fillId="0" borderId="1" xfId="0" applyFont="1" applyFill="1" applyBorder="1" applyAlignment="1">
      <alignment vertical="center"/>
    </xf>
    <xf numFmtId="0" fontId="20" fillId="2" borderId="1" xfId="0" applyFont="1" applyFill="1" applyBorder="1" applyAlignment="1" applyProtection="1">
      <alignment horizontal="left" vertical="center" wrapText="1"/>
    </xf>
    <xf numFmtId="3" fontId="20" fillId="2" borderId="1" xfId="0" applyNumberFormat="1" applyFont="1" applyFill="1" applyBorder="1" applyAlignment="1">
      <alignment horizontal="center" wrapText="1"/>
    </xf>
    <xf numFmtId="0" fontId="4" fillId="3" borderId="13" xfId="0" applyFont="1" applyFill="1" applyBorder="1" applyAlignment="1">
      <alignment horizontal="left" vertical="center"/>
    </xf>
    <xf numFmtId="0" fontId="4" fillId="2" borderId="13" xfId="0" applyFont="1" applyFill="1" applyBorder="1" applyAlignment="1">
      <alignment horizontal="center" vertical="center"/>
    </xf>
    <xf numFmtId="0" fontId="6" fillId="2" borderId="4" xfId="0" applyFont="1" applyFill="1" applyBorder="1" applyAlignment="1" applyProtection="1">
      <alignment horizontal="center" vertical="top" wrapText="1"/>
    </xf>
    <xf numFmtId="4" fontId="12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 applyProtection="1">
      <alignment horizontal="center" vertical="top" wrapText="1"/>
    </xf>
    <xf numFmtId="0" fontId="4" fillId="3" borderId="1" xfId="0" applyFont="1" applyFill="1" applyBorder="1" applyAlignment="1">
      <alignment vertical="top" wrapText="1"/>
    </xf>
    <xf numFmtId="0" fontId="4" fillId="3" borderId="2" xfId="0" applyFont="1" applyFill="1" applyBorder="1" applyAlignment="1">
      <alignment horizontal="left" vertical="top" wrapText="1"/>
    </xf>
    <xf numFmtId="4" fontId="4" fillId="3" borderId="8" xfId="0" applyNumberFormat="1" applyFont="1" applyFill="1" applyBorder="1" applyAlignment="1">
      <alignment horizontal="center" vertical="center"/>
    </xf>
    <xf numFmtId="2" fontId="4" fillId="3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top" wrapText="1"/>
    </xf>
    <xf numFmtId="0" fontId="7" fillId="0" borderId="4" xfId="0" applyFont="1" applyBorder="1" applyAlignment="1">
      <alignment vertical="center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2" fontId="0" fillId="0" borderId="0" xfId="0" applyNumberFormat="1"/>
    <xf numFmtId="2" fontId="12" fillId="0" borderId="8" xfId="0" applyNumberFormat="1" applyFont="1" applyBorder="1" applyAlignment="1">
      <alignment wrapText="1" shrinkToFit="1"/>
    </xf>
    <xf numFmtId="2" fontId="12" fillId="2" borderId="1" xfId="0" applyNumberFormat="1" applyFont="1" applyFill="1" applyBorder="1" applyAlignment="1">
      <alignment wrapText="1" shrinkToFit="1"/>
    </xf>
    <xf numFmtId="4" fontId="2" fillId="2" borderId="1" xfId="0" applyNumberFormat="1" applyFont="1" applyFill="1" applyBorder="1" applyAlignment="1">
      <alignment horizontal="center" vertical="center"/>
    </xf>
    <xf numFmtId="0" fontId="20" fillId="0" borderId="1" xfId="0" applyFont="1" applyBorder="1" applyAlignment="1">
      <alignment horizontal="center" vertical="top"/>
    </xf>
    <xf numFmtId="0" fontId="15" fillId="0" borderId="1" xfId="0" applyFont="1" applyBorder="1" applyAlignment="1">
      <alignment horizontal="left" vertical="top" wrapText="1"/>
    </xf>
    <xf numFmtId="0" fontId="15" fillId="0" borderId="1" xfId="1" applyFont="1" applyBorder="1" applyAlignment="1">
      <alignment vertical="top" wrapText="1"/>
    </xf>
    <xf numFmtId="0" fontId="15" fillId="0" borderId="1" xfId="1" applyFont="1" applyBorder="1" applyAlignment="1">
      <alignment horizontal="left" vertical="top" wrapText="1"/>
    </xf>
    <xf numFmtId="0" fontId="7" fillId="0" borderId="1" xfId="0" applyFont="1" applyBorder="1" applyAlignment="1">
      <alignment horizontal="center"/>
    </xf>
    <xf numFmtId="4" fontId="7" fillId="0" borderId="1" xfId="0" applyNumberFormat="1" applyFont="1" applyBorder="1" applyAlignment="1">
      <alignment vertical="center"/>
    </xf>
    <xf numFmtId="0" fontId="7" fillId="0" borderId="1" xfId="0" applyFont="1" applyBorder="1" applyAlignment="1">
      <alignment vertical="center"/>
    </xf>
    <xf numFmtId="49" fontId="4" fillId="0" borderId="1" xfId="0" applyNumberFormat="1" applyFont="1" applyFill="1" applyBorder="1" applyAlignment="1">
      <alignment horizontal="left" vertical="center"/>
    </xf>
    <xf numFmtId="0" fontId="20" fillId="2" borderId="1" xfId="0" applyFont="1" applyFill="1" applyBorder="1" applyAlignment="1">
      <alignment horizontal="right" vertical="top" wrapText="1"/>
    </xf>
    <xf numFmtId="0" fontId="11" fillId="0" borderId="0" xfId="0" applyFont="1" applyAlignment="1">
      <alignment horizontal="right"/>
    </xf>
    <xf numFmtId="0" fontId="11" fillId="0" borderId="0" xfId="0" applyFont="1" applyAlignment="1">
      <alignment horizontal="center"/>
    </xf>
    <xf numFmtId="49" fontId="2" fillId="3" borderId="4" xfId="0" applyNumberFormat="1" applyFont="1" applyFill="1" applyBorder="1" applyAlignment="1" applyProtection="1">
      <alignment horizontal="left" vertical="justify" wrapText="1"/>
    </xf>
    <xf numFmtId="49" fontId="2" fillId="2" borderId="14" xfId="0" applyNumberFormat="1" applyFont="1" applyFill="1" applyBorder="1" applyAlignment="1" applyProtection="1">
      <alignment horizontal="left" vertical="justify" wrapText="1"/>
    </xf>
    <xf numFmtId="4" fontId="12" fillId="0" borderId="11" xfId="0" applyNumberFormat="1" applyFont="1" applyFill="1" applyBorder="1" applyAlignment="1">
      <alignment horizontal="center"/>
    </xf>
    <xf numFmtId="49" fontId="2" fillId="2" borderId="16" xfId="0" applyNumberFormat="1" applyFont="1" applyFill="1" applyBorder="1" applyAlignment="1" applyProtection="1">
      <alignment horizontal="left" vertical="justify" wrapText="1"/>
    </xf>
    <xf numFmtId="49" fontId="2" fillId="2" borderId="17" xfId="0" applyNumberFormat="1" applyFont="1" applyFill="1" applyBorder="1" applyAlignment="1" applyProtection="1">
      <alignment horizontal="left" vertical="justify" wrapText="1"/>
    </xf>
    <xf numFmtId="4" fontId="12" fillId="0" borderId="12" xfId="0" applyNumberFormat="1" applyFont="1" applyFill="1" applyBorder="1" applyAlignment="1">
      <alignment horizontal="center"/>
    </xf>
    <xf numFmtId="49" fontId="2" fillId="2" borderId="16" xfId="0" applyNumberFormat="1" applyFont="1" applyFill="1" applyBorder="1" applyAlignment="1" applyProtection="1">
      <alignment horizontal="left" vertical="justify"/>
    </xf>
    <xf numFmtId="49" fontId="2" fillId="2" borderId="17" xfId="0" applyNumberFormat="1" applyFont="1" applyFill="1" applyBorder="1" applyAlignment="1" applyProtection="1">
      <alignment horizontal="left" vertical="justify"/>
    </xf>
    <xf numFmtId="0" fontId="4" fillId="0" borderId="14" xfId="0" applyFont="1" applyBorder="1" applyAlignment="1">
      <alignment horizontal="left" vertical="justify" wrapText="1"/>
    </xf>
    <xf numFmtId="49" fontId="4" fillId="2" borderId="16" xfId="0" applyNumberFormat="1" applyFont="1" applyFill="1" applyBorder="1" applyAlignment="1">
      <alignment horizontal="left" vertical="center"/>
    </xf>
    <xf numFmtId="49" fontId="4" fillId="2" borderId="17" xfId="0" applyNumberFormat="1" applyFont="1" applyFill="1" applyBorder="1" applyAlignment="1">
      <alignment horizontal="left" vertical="center"/>
    </xf>
    <xf numFmtId="0" fontId="4" fillId="2" borderId="16" xfId="0" applyFont="1" applyFill="1" applyBorder="1" applyAlignment="1">
      <alignment horizontal="left" vertical="center"/>
    </xf>
    <xf numFmtId="0" fontId="4" fillId="2" borderId="17" xfId="0" applyFont="1" applyFill="1" applyBorder="1" applyAlignment="1">
      <alignment horizontal="left" vertical="center"/>
    </xf>
    <xf numFmtId="4" fontId="12" fillId="2" borderId="1" xfId="0" applyNumberFormat="1" applyFont="1" applyFill="1" applyBorder="1" applyAlignment="1">
      <alignment vertical="center" wrapText="1"/>
    </xf>
    <xf numFmtId="0" fontId="11" fillId="0" borderId="1" xfId="2" applyFont="1" applyBorder="1" applyAlignment="1">
      <alignment horizontal="center" wrapText="1" shrinkToFit="1"/>
    </xf>
    <xf numFmtId="0" fontId="11" fillId="0" borderId="1" xfId="0" applyFont="1" applyBorder="1" applyAlignment="1">
      <alignment horizontal="center"/>
    </xf>
    <xf numFmtId="49" fontId="20" fillId="3" borderId="1" xfId="0" applyNumberFormat="1" applyFont="1" applyFill="1" applyBorder="1" applyAlignment="1" applyProtection="1">
      <alignment horizontal="left" vertical="justify" wrapText="1"/>
    </xf>
    <xf numFmtId="0" fontId="11" fillId="0" borderId="0" xfId="0" applyFont="1" applyFill="1" applyBorder="1" applyAlignment="1">
      <alignment horizontal="left" wrapText="1"/>
    </xf>
    <xf numFmtId="49" fontId="20" fillId="2" borderId="1" xfId="0" applyNumberFormat="1" applyFont="1" applyFill="1" applyBorder="1" applyAlignment="1" applyProtection="1">
      <alignment horizontal="left" vertical="center" wrapText="1"/>
    </xf>
    <xf numFmtId="4" fontId="20" fillId="2" borderId="1" xfId="0" applyNumberFormat="1" applyFont="1" applyFill="1" applyBorder="1" applyAlignment="1">
      <alignment horizontal="center" vertical="center"/>
    </xf>
    <xf numFmtId="0" fontId="23" fillId="2" borderId="1" xfId="0" applyFont="1" applyFill="1" applyBorder="1" applyAlignment="1" applyProtection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vertical="center"/>
    </xf>
    <xf numFmtId="0" fontId="35" fillId="0" borderId="1" xfId="0" applyFont="1" applyBorder="1" applyAlignment="1">
      <alignment horizontal="left" vertical="center" wrapText="1"/>
    </xf>
    <xf numFmtId="4" fontId="20" fillId="0" borderId="1" xfId="0" applyNumberFormat="1" applyFont="1" applyFill="1" applyBorder="1" applyAlignment="1">
      <alignment horizontal="center" vertical="center"/>
    </xf>
    <xf numFmtId="0" fontId="35" fillId="2" borderId="1" xfId="0" applyFont="1" applyFill="1" applyBorder="1" applyAlignment="1">
      <alignment horizontal="left" vertical="center" wrapText="1"/>
    </xf>
    <xf numFmtId="0" fontId="23" fillId="0" borderId="2" xfId="0" applyFont="1" applyFill="1" applyBorder="1" applyAlignment="1" applyProtection="1">
      <alignment horizontal="left" vertical="center" wrapText="1"/>
    </xf>
    <xf numFmtId="0" fontId="20" fillId="2" borderId="1" xfId="0" applyFont="1" applyFill="1" applyBorder="1" applyAlignment="1">
      <alignment horizontal="center" vertical="center"/>
    </xf>
    <xf numFmtId="0" fontId="32" fillId="2" borderId="1" xfId="0" applyFont="1" applyFill="1" applyBorder="1" applyAlignment="1">
      <alignment horizontal="left"/>
    </xf>
    <xf numFmtId="0" fontId="22" fillId="2" borderId="1" xfId="0" applyFont="1" applyFill="1" applyBorder="1" applyAlignment="1">
      <alignment horizontal="left"/>
    </xf>
    <xf numFmtId="0" fontId="11" fillId="2" borderId="1" xfId="0" applyFont="1" applyFill="1" applyBorder="1" applyAlignment="1">
      <alignment vertical="center" wrapText="1"/>
    </xf>
    <xf numFmtId="0" fontId="36" fillId="2" borderId="1" xfId="0" applyFont="1" applyFill="1" applyBorder="1" applyAlignment="1">
      <alignment horizontal="center" vertical="center" wrapText="1"/>
    </xf>
    <xf numFmtId="0" fontId="36" fillId="2" borderId="1" xfId="0" applyFont="1" applyFill="1" applyBorder="1" applyAlignment="1">
      <alignment horizontal="left" vertical="center" wrapText="1"/>
    </xf>
    <xf numFmtId="0" fontId="36" fillId="2" borderId="4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left" vertical="center" wrapText="1"/>
    </xf>
    <xf numFmtId="0" fontId="11" fillId="2" borderId="4" xfId="0" applyFont="1" applyFill="1" applyBorder="1" applyAlignment="1">
      <alignment horizontal="center" vertical="top" wrapText="1"/>
    </xf>
    <xf numFmtId="0" fontId="11" fillId="2" borderId="4" xfId="0" applyFont="1" applyFill="1" applyBorder="1" applyAlignment="1">
      <alignment vertical="top" wrapText="1"/>
    </xf>
    <xf numFmtId="0" fontId="36" fillId="2" borderId="4" xfId="0" applyFont="1" applyFill="1" applyBorder="1" applyAlignment="1">
      <alignment horizontal="left" vertical="center" wrapText="1"/>
    </xf>
    <xf numFmtId="0" fontId="20" fillId="2" borderId="4" xfId="0" applyFont="1" applyFill="1" applyBorder="1" applyAlignment="1" applyProtection="1">
      <alignment horizontal="center" vertical="center" wrapText="1"/>
    </xf>
    <xf numFmtId="0" fontId="20" fillId="2" borderId="4" xfId="0" applyFont="1" applyFill="1" applyBorder="1" applyAlignment="1" applyProtection="1">
      <alignment horizontal="left" vertical="center" wrapText="1"/>
    </xf>
    <xf numFmtId="49" fontId="11" fillId="0" borderId="0" xfId="0" applyNumberFormat="1" applyFont="1" applyFill="1" applyBorder="1" applyAlignment="1">
      <alignment horizontal="center" vertical="center"/>
    </xf>
    <xf numFmtId="2" fontId="11" fillId="0" borderId="0" xfId="0" applyNumberFormat="1" applyFont="1" applyFill="1" applyBorder="1" applyAlignment="1">
      <alignment vertical="center" wrapText="1"/>
    </xf>
    <xf numFmtId="3" fontId="20" fillId="2" borderId="0" xfId="0" applyNumberFormat="1" applyFont="1" applyFill="1" applyBorder="1" applyAlignment="1">
      <alignment horizontal="right" vertical="center"/>
    </xf>
    <xf numFmtId="4" fontId="12" fillId="2" borderId="0" xfId="0" applyNumberFormat="1" applyFont="1" applyFill="1" applyBorder="1" applyAlignment="1">
      <alignment horizontal="right" vertical="center"/>
    </xf>
    <xf numFmtId="4" fontId="12" fillId="2" borderId="0" xfId="0" applyNumberFormat="1" applyFont="1" applyFill="1" applyBorder="1" applyAlignment="1">
      <alignment vertical="center"/>
    </xf>
    <xf numFmtId="0" fontId="11" fillId="0" borderId="0" xfId="0" applyFont="1" applyFill="1" applyAlignment="1">
      <alignment vertical="center"/>
    </xf>
    <xf numFmtId="0" fontId="20" fillId="2" borderId="0" xfId="0" applyFont="1" applyFill="1" applyBorder="1" applyAlignment="1" applyProtection="1">
      <alignment horizontal="left" wrapText="1"/>
    </xf>
    <xf numFmtId="0" fontId="11" fillId="2" borderId="0" xfId="0" applyFont="1" applyFill="1" applyAlignment="1">
      <alignment horizontal="right"/>
    </xf>
    <xf numFmtId="0" fontId="6" fillId="2" borderId="4" xfId="0" applyFont="1" applyFill="1" applyBorder="1" applyAlignment="1" applyProtection="1">
      <alignment horizontal="left" vertical="top" wrapText="1"/>
    </xf>
    <xf numFmtId="0" fontId="6" fillId="2" borderId="1" xfId="0" applyFont="1" applyFill="1" applyBorder="1" applyAlignment="1" applyProtection="1">
      <alignment horizontal="left" vertical="top" wrapText="1"/>
    </xf>
    <xf numFmtId="0" fontId="2" fillId="0" borderId="4" xfId="0" applyFont="1" applyBorder="1" applyAlignment="1">
      <alignment horizontal="left" vertical="center" wrapText="1"/>
    </xf>
    <xf numFmtId="0" fontId="4" fillId="0" borderId="4" xfId="0" applyFont="1" applyBorder="1" applyAlignment="1">
      <alignment vertical="center" wrapText="1"/>
    </xf>
    <xf numFmtId="0" fontId="17" fillId="0" borderId="1" xfId="0" applyFont="1" applyBorder="1" applyAlignment="1">
      <alignment horizontal="center"/>
    </xf>
    <xf numFmtId="0" fontId="7" fillId="2" borderId="0" xfId="0" applyFont="1" applyFill="1" applyAlignment="1">
      <alignment horizontal="right"/>
    </xf>
    <xf numFmtId="2" fontId="17" fillId="0" borderId="0" xfId="0" applyNumberFormat="1" applyFont="1" applyFill="1" applyBorder="1" applyAlignment="1">
      <alignment horizontal="left" vertical="center" wrapText="1"/>
    </xf>
    <xf numFmtId="0" fontId="7" fillId="2" borderId="0" xfId="0" applyFont="1" applyFill="1" applyAlignment="1"/>
    <xf numFmtId="4" fontId="5" fillId="2" borderId="1" xfId="0" applyNumberFormat="1" applyFont="1" applyFill="1" applyBorder="1" applyAlignment="1">
      <alignment horizontal="center"/>
    </xf>
    <xf numFmtId="4" fontId="37" fillId="6" borderId="1" xfId="0" applyNumberFormat="1" applyFont="1" applyFill="1" applyBorder="1" applyAlignment="1">
      <alignment vertical="center" wrapText="1"/>
    </xf>
    <xf numFmtId="4" fontId="4" fillId="2" borderId="10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top" wrapText="1"/>
    </xf>
    <xf numFmtId="0" fontId="5" fillId="2" borderId="0" xfId="0" applyFont="1" applyFill="1"/>
    <xf numFmtId="4" fontId="4" fillId="2" borderId="2" xfId="0" applyNumberFormat="1" applyFont="1" applyFill="1" applyBorder="1" applyAlignment="1">
      <alignment horizontal="center" vertical="center"/>
    </xf>
    <xf numFmtId="4" fontId="23" fillId="2" borderId="1" xfId="0" applyNumberFormat="1" applyFont="1" applyFill="1" applyBorder="1" applyAlignment="1">
      <alignment horizontal="center" vertical="center"/>
    </xf>
    <xf numFmtId="4" fontId="4" fillId="2" borderId="1" xfId="0" applyNumberFormat="1" applyFont="1" applyFill="1" applyBorder="1" applyAlignment="1">
      <alignment horizontal="center" vertical="center" wrapText="1"/>
    </xf>
    <xf numFmtId="4" fontId="23" fillId="2" borderId="1" xfId="0" applyNumberFormat="1" applyFont="1" applyFill="1" applyBorder="1" applyAlignment="1">
      <alignment horizontal="right" vertical="center"/>
    </xf>
    <xf numFmtId="0" fontId="15" fillId="0" borderId="1" xfId="0" applyFont="1" applyFill="1" applyBorder="1" applyAlignment="1" applyProtection="1">
      <alignment horizontal="left" vertical="top" wrapText="1"/>
    </xf>
    <xf numFmtId="49" fontId="15" fillId="8" borderId="1" xfId="0" applyNumberFormat="1" applyFont="1" applyFill="1" applyBorder="1" applyAlignment="1" applyProtection="1">
      <alignment horizontal="center" vertical="center" wrapText="1"/>
    </xf>
    <xf numFmtId="0" fontId="39" fillId="8" borderId="1" xfId="0" applyFont="1" applyFill="1" applyBorder="1" applyAlignment="1">
      <alignment horizontal="left" vertical="center" wrapText="1"/>
    </xf>
    <xf numFmtId="0" fontId="23" fillId="8" borderId="4" xfId="0" applyFont="1" applyFill="1" applyBorder="1" applyAlignment="1" applyProtection="1">
      <alignment horizontal="left" vertical="center" wrapText="1"/>
    </xf>
    <xf numFmtId="0" fontId="23" fillId="8" borderId="1" xfId="0" applyFont="1" applyFill="1" applyBorder="1" applyAlignment="1" applyProtection="1">
      <alignment horizontal="left" vertical="center" wrapText="1"/>
    </xf>
    <xf numFmtId="2" fontId="11" fillId="0" borderId="1" xfId="0" applyNumberFormat="1" applyFont="1" applyFill="1" applyBorder="1" applyAlignment="1">
      <alignment vertical="center" wrapText="1"/>
    </xf>
    <xf numFmtId="0" fontId="11" fillId="0" borderId="0" xfId="0" applyFont="1" applyAlignment="1">
      <alignment horizontal="right"/>
    </xf>
    <xf numFmtId="0" fontId="0" fillId="2" borderId="1" xfId="0" applyFill="1" applyBorder="1" applyAlignment="1"/>
    <xf numFmtId="0" fontId="5" fillId="2" borderId="1" xfId="2" applyFont="1" applyFill="1" applyBorder="1" applyAlignment="1">
      <alignment vertical="center"/>
    </xf>
    <xf numFmtId="2" fontId="17" fillId="0" borderId="1" xfId="0" applyNumberFormat="1" applyFont="1" applyFill="1" applyBorder="1" applyAlignment="1">
      <alignment vertical="center"/>
    </xf>
    <xf numFmtId="49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/>
    </xf>
    <xf numFmtId="4" fontId="12" fillId="2" borderId="0" xfId="0" applyNumberFormat="1" applyFont="1" applyFill="1" applyBorder="1" applyAlignment="1">
      <alignment horizontal="center" vertical="center"/>
    </xf>
    <xf numFmtId="4" fontId="20" fillId="2" borderId="0" xfId="0" applyNumberFormat="1" applyFont="1" applyFill="1" applyBorder="1" applyAlignment="1">
      <alignment horizontal="center" vertical="center"/>
    </xf>
    <xf numFmtId="4" fontId="20" fillId="0" borderId="0" xfId="0" applyNumberFormat="1" applyFont="1" applyFill="1" applyBorder="1" applyAlignment="1">
      <alignment horizontal="center" vertical="center"/>
    </xf>
    <xf numFmtId="3" fontId="4" fillId="2" borderId="0" xfId="0" applyNumberFormat="1" applyFont="1" applyFill="1" applyBorder="1" applyAlignment="1">
      <alignment horizontal="center"/>
    </xf>
    <xf numFmtId="0" fontId="7" fillId="0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4" fontId="2" fillId="0" borderId="1" xfId="0" applyNumberFormat="1" applyFont="1" applyFill="1" applyBorder="1" applyAlignment="1">
      <alignment horizontal="center" vertical="center"/>
    </xf>
    <xf numFmtId="4" fontId="6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" fontId="20" fillId="2" borderId="1" xfId="0" applyNumberFormat="1" applyFont="1" applyFill="1" applyBorder="1" applyAlignment="1">
      <alignment horizontal="center" vertical="center" wrapText="1"/>
    </xf>
    <xf numFmtId="4" fontId="6" fillId="3" borderId="1" xfId="0" applyNumberFormat="1" applyFont="1" applyFill="1" applyBorder="1" applyAlignment="1">
      <alignment horizontal="center"/>
    </xf>
    <xf numFmtId="4" fontId="23" fillId="2" borderId="11" xfId="0" applyNumberFormat="1" applyFont="1" applyFill="1" applyBorder="1" applyAlignment="1">
      <alignment horizontal="center" vertical="center"/>
    </xf>
    <xf numFmtId="4" fontId="23" fillId="2" borderId="11" xfId="0" applyNumberFormat="1" applyFont="1" applyFill="1" applyBorder="1" applyAlignment="1">
      <alignment horizontal="center"/>
    </xf>
    <xf numFmtId="4" fontId="23" fillId="0" borderId="15" xfId="0" applyNumberFormat="1" applyFont="1" applyFill="1" applyBorder="1" applyAlignment="1">
      <alignment horizontal="center" vertical="center"/>
    </xf>
    <xf numFmtId="4" fontId="23" fillId="2" borderId="1" xfId="0" applyNumberFormat="1" applyFont="1" applyFill="1" applyBorder="1" applyAlignment="1">
      <alignment horizontal="center"/>
    </xf>
    <xf numFmtId="4" fontId="23" fillId="2" borderId="12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left" vertical="top" wrapText="1"/>
    </xf>
    <xf numFmtId="0" fontId="6" fillId="0" borderId="11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center" vertical="top" wrapText="1"/>
    </xf>
    <xf numFmtId="0" fontId="6" fillId="0" borderId="1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3" fontId="20" fillId="0" borderId="1" xfId="0" applyNumberFormat="1" applyFont="1" applyFill="1" applyBorder="1" applyAlignment="1">
      <alignment horizontal="center"/>
    </xf>
    <xf numFmtId="4" fontId="23" fillId="0" borderId="1" xfId="0" applyNumberFormat="1" applyFont="1" applyFill="1" applyBorder="1" applyAlignment="1">
      <alignment horizontal="center" vertical="center"/>
    </xf>
    <xf numFmtId="4" fontId="23" fillId="2" borderId="1" xfId="0" applyNumberFormat="1" applyFont="1" applyFill="1" applyBorder="1" applyAlignment="1">
      <alignment vertical="center" wrapText="1"/>
    </xf>
    <xf numFmtId="0" fontId="23" fillId="2" borderId="1" xfId="0" applyFont="1" applyFill="1" applyBorder="1" applyAlignment="1">
      <alignment horizontal="right" vertical="center" wrapText="1"/>
    </xf>
    <xf numFmtId="2" fontId="23" fillId="2" borderId="1" xfId="0" applyNumberFormat="1" applyFont="1" applyFill="1" applyBorder="1" applyAlignment="1">
      <alignment vertical="center" wrapText="1"/>
    </xf>
    <xf numFmtId="3" fontId="23" fillId="2" borderId="1" xfId="0" applyNumberFormat="1" applyFont="1" applyFill="1" applyBorder="1" applyAlignment="1">
      <alignment vertical="center" wrapText="1"/>
    </xf>
    <xf numFmtId="0" fontId="20" fillId="2" borderId="4" xfId="0" applyFont="1" applyFill="1" applyBorder="1" applyAlignment="1">
      <alignment horizontal="center" vertical="center" wrapText="1"/>
    </xf>
    <xf numFmtId="0" fontId="20" fillId="2" borderId="4" xfId="0" applyFont="1" applyFill="1" applyBorder="1" applyAlignment="1">
      <alignment horizontal="left" vertical="center" wrapText="1"/>
    </xf>
    <xf numFmtId="0" fontId="20" fillId="2" borderId="1" xfId="0" applyFont="1" applyFill="1" applyBorder="1" applyAlignment="1">
      <alignment vertical="center" wrapText="1"/>
    </xf>
    <xf numFmtId="0" fontId="20" fillId="2" borderId="1" xfId="0" applyFont="1" applyFill="1" applyBorder="1" applyAlignment="1">
      <alignment horizontal="left" vertical="center" wrapText="1"/>
    </xf>
    <xf numFmtId="0" fontId="20" fillId="0" borderId="1" xfId="0" applyFont="1" applyFill="1" applyBorder="1" applyAlignment="1">
      <alignment horizontal="left" vertical="top" wrapText="1" shrinkToFit="1"/>
    </xf>
    <xf numFmtId="2" fontId="23" fillId="0" borderId="1" xfId="0" applyNumberFormat="1" applyFont="1" applyFill="1" applyBorder="1" applyAlignment="1">
      <alignment vertical="top" wrapText="1"/>
    </xf>
    <xf numFmtId="2" fontId="4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right" wrapText="1"/>
    </xf>
    <xf numFmtId="4" fontId="4" fillId="3" borderId="9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wrapText="1"/>
    </xf>
    <xf numFmtId="0" fontId="4" fillId="0" borderId="1" xfId="2" quotePrefix="1" applyFont="1" applyBorder="1" applyAlignment="1">
      <alignment horizontal="center" vertical="center" wrapText="1" shrinkToFit="1"/>
    </xf>
    <xf numFmtId="0" fontId="4" fillId="0" borderId="2" xfId="2" applyFont="1" applyBorder="1" applyAlignment="1">
      <alignment horizontal="left" vertical="center" wrapText="1" shrinkToFit="1"/>
    </xf>
    <xf numFmtId="49" fontId="4" fillId="0" borderId="1" xfId="2" applyNumberFormat="1" applyFont="1" applyBorder="1" applyAlignment="1">
      <alignment horizontal="center" vertical="center" wrapText="1" shrinkToFit="1"/>
    </xf>
    <xf numFmtId="0" fontId="4" fillId="0" borderId="1" xfId="2" applyFont="1" applyBorder="1" applyAlignment="1">
      <alignment horizontal="left" vertical="center" wrapText="1" shrinkToFit="1"/>
    </xf>
    <xf numFmtId="0" fontId="4" fillId="0" borderId="1" xfId="2" quotePrefix="1" applyFont="1" applyBorder="1" applyAlignment="1">
      <alignment horizontal="left" vertical="center" wrapText="1" shrinkToFit="1"/>
    </xf>
    <xf numFmtId="49" fontId="4" fillId="0" borderId="0" xfId="2" applyNumberFormat="1" applyFont="1" applyBorder="1" applyAlignment="1">
      <alignment horizontal="center" vertical="center" wrapText="1" shrinkToFit="1"/>
    </xf>
    <xf numFmtId="0" fontId="4" fillId="0" borderId="0" xfId="2" quotePrefix="1" applyFont="1" applyBorder="1" applyAlignment="1">
      <alignment horizontal="left" wrapText="1" shrinkToFit="1"/>
    </xf>
    <xf numFmtId="0" fontId="4" fillId="0" borderId="0" xfId="0" applyFont="1" applyAlignment="1">
      <alignment wrapText="1"/>
    </xf>
    <xf numFmtId="0" fontId="11" fillId="0" borderId="0" xfId="0" applyFont="1" applyAlignment="1">
      <alignment horizontal="right"/>
    </xf>
    <xf numFmtId="0" fontId="20" fillId="2" borderId="2" xfId="0" applyFont="1" applyFill="1" applyBorder="1" applyAlignment="1" applyProtection="1">
      <alignment horizontal="center" vertical="top" wrapText="1"/>
    </xf>
    <xf numFmtId="4" fontId="11" fillId="2" borderId="3" xfId="0" applyNumberFormat="1" applyFont="1" applyFill="1" applyBorder="1" applyAlignment="1">
      <alignment horizontal="center"/>
    </xf>
    <xf numFmtId="0" fontId="20" fillId="0" borderId="1" xfId="0" applyFont="1" applyFill="1" applyBorder="1" applyAlignment="1" applyProtection="1">
      <alignment horizontal="center" vertical="top" wrapText="1"/>
    </xf>
    <xf numFmtId="0" fontId="11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/>
    </xf>
    <xf numFmtId="0" fontId="23" fillId="2" borderId="1" xfId="0" applyFont="1" applyFill="1" applyBorder="1" applyAlignment="1" applyProtection="1">
      <alignment horizontal="center" vertical="top" wrapText="1"/>
    </xf>
    <xf numFmtId="0" fontId="4" fillId="0" borderId="1" xfId="0" applyFont="1" applyBorder="1" applyAlignment="1">
      <alignment wrapText="1"/>
    </xf>
    <xf numFmtId="0" fontId="4" fillId="0" borderId="0" xfId="0" applyFont="1" applyAlignment="1">
      <alignment horizontal="center"/>
    </xf>
    <xf numFmtId="0" fontId="15" fillId="3" borderId="3" xfId="0" applyFont="1" applyFill="1" applyBorder="1" applyAlignment="1">
      <alignment vertical="center"/>
    </xf>
    <xf numFmtId="0" fontId="2" fillId="3" borderId="3" xfId="0" applyFont="1" applyFill="1" applyBorder="1" applyAlignment="1">
      <alignment vertical="center"/>
    </xf>
    <xf numFmtId="2" fontId="26" fillId="0" borderId="1" xfId="0" applyNumberFormat="1" applyFont="1" applyBorder="1" applyAlignment="1">
      <alignment vertical="center" wrapText="1"/>
    </xf>
    <xf numFmtId="0" fontId="26" fillId="2" borderId="1" xfId="0" applyFont="1" applyFill="1" applyBorder="1" applyAlignment="1">
      <alignment vertical="center" wrapText="1"/>
    </xf>
    <xf numFmtId="0" fontId="26" fillId="2" borderId="1" xfId="0" applyFont="1" applyFill="1" applyBorder="1"/>
    <xf numFmtId="0" fontId="7" fillId="0" borderId="1" xfId="0" applyFont="1" applyBorder="1" applyAlignment="1">
      <alignment vertical="top"/>
    </xf>
    <xf numFmtId="0" fontId="15" fillId="2" borderId="1" xfId="0" applyFont="1" applyFill="1" applyBorder="1" applyAlignment="1" applyProtection="1">
      <alignment horizontal="left" vertical="top" wrapText="1"/>
    </xf>
    <xf numFmtId="0" fontId="15" fillId="2" borderId="4" xfId="0" applyFont="1" applyFill="1" applyBorder="1" applyAlignment="1" applyProtection="1">
      <alignment horizontal="left" vertical="center" wrapText="1"/>
    </xf>
    <xf numFmtId="0" fontId="15" fillId="2" borderId="1" xfId="0" applyFont="1" applyFill="1" applyBorder="1" applyAlignment="1" applyProtection="1">
      <alignment horizontal="left" vertical="center" wrapText="1"/>
    </xf>
    <xf numFmtId="49" fontId="15" fillId="0" borderId="7" xfId="0" applyNumberFormat="1" applyFont="1" applyBorder="1" applyAlignment="1">
      <alignment horizontal="left" vertical="top" wrapText="1"/>
    </xf>
    <xf numFmtId="0" fontId="13" fillId="2" borderId="1" xfId="0" applyFont="1" applyFill="1" applyBorder="1" applyAlignment="1" applyProtection="1">
      <alignment horizontal="left" vertical="top" wrapText="1"/>
    </xf>
    <xf numFmtId="49" fontId="14" fillId="2" borderId="1" xfId="0" applyNumberFormat="1" applyFont="1" applyFill="1" applyBorder="1" applyAlignment="1">
      <alignment horizontal="left" vertical="top" wrapText="1"/>
    </xf>
    <xf numFmtId="49" fontId="14" fillId="3" borderId="1" xfId="0" applyNumberFormat="1" applyFont="1" applyFill="1" applyBorder="1" applyAlignment="1">
      <alignment horizontal="left" vertical="top" wrapText="1"/>
    </xf>
    <xf numFmtId="0" fontId="16" fillId="3" borderId="1" xfId="0" applyFont="1" applyFill="1" applyBorder="1" applyAlignment="1" applyProtection="1">
      <alignment vertical="top" wrapText="1"/>
    </xf>
    <xf numFmtId="49" fontId="14" fillId="2" borderId="1" xfId="0" applyNumberFormat="1" applyFont="1" applyFill="1" applyBorder="1" applyAlignment="1">
      <alignment horizontal="center" vertical="top" wrapText="1"/>
    </xf>
    <xf numFmtId="0" fontId="41" fillId="0" borderId="0" xfId="0" applyFont="1"/>
    <xf numFmtId="49" fontId="14" fillId="2" borderId="4" xfId="0" applyNumberFormat="1" applyFont="1" applyFill="1" applyBorder="1" applyAlignment="1">
      <alignment horizontal="center" vertical="top" wrapText="1"/>
    </xf>
    <xf numFmtId="0" fontId="13" fillId="2" borderId="4" xfId="0" applyFont="1" applyFill="1" applyBorder="1" applyAlignment="1" applyProtection="1">
      <alignment horizontal="left" vertical="top" wrapText="1"/>
    </xf>
    <xf numFmtId="49" fontId="14" fillId="3" borderId="1" xfId="0" applyNumberFormat="1" applyFont="1" applyFill="1" applyBorder="1" applyAlignment="1">
      <alignment horizontal="center" vertical="top" wrapText="1"/>
    </xf>
    <xf numFmtId="0" fontId="4" fillId="3" borderId="3" xfId="0" applyFont="1" applyFill="1" applyBorder="1" applyAlignment="1">
      <alignment vertical="center"/>
    </xf>
    <xf numFmtId="4" fontId="4" fillId="0" borderId="0" xfId="0" applyNumberFormat="1" applyFont="1" applyBorder="1" applyAlignment="1">
      <alignment horizontal="center"/>
    </xf>
    <xf numFmtId="0" fontId="0" fillId="3" borderId="3" xfId="0" applyFill="1" applyBorder="1" applyAlignment="1">
      <alignment vertical="center"/>
    </xf>
    <xf numFmtId="0" fontId="14" fillId="3" borderId="2" xfId="1" applyFont="1" applyFill="1" applyBorder="1" applyAlignment="1" applyProtection="1">
      <alignment horizontal="left" vertical="center" wrapText="1"/>
    </xf>
    <xf numFmtId="0" fontId="40" fillId="3" borderId="3" xfId="0" applyFont="1" applyFill="1" applyBorder="1" applyAlignment="1">
      <alignment vertical="center"/>
    </xf>
    <xf numFmtId="4" fontId="2" fillId="3" borderId="1" xfId="0" applyNumberFormat="1" applyFont="1" applyFill="1" applyBorder="1" applyAlignment="1">
      <alignment horizontal="center" vertical="center"/>
    </xf>
    <xf numFmtId="49" fontId="23" fillId="2" borderId="1" xfId="0" applyNumberFormat="1" applyFont="1" applyFill="1" applyBorder="1" applyAlignment="1">
      <alignment horizontal="center" vertical="top" wrapText="1"/>
    </xf>
    <xf numFmtId="49" fontId="23" fillId="0" borderId="1" xfId="0" applyNumberFormat="1" applyFont="1" applyFill="1" applyBorder="1" applyAlignment="1" applyProtection="1">
      <alignment horizontal="center" vertical="justify" wrapText="1"/>
    </xf>
    <xf numFmtId="0" fontId="23" fillId="2" borderId="1" xfId="0" applyFont="1" applyFill="1" applyBorder="1" applyAlignment="1" applyProtection="1">
      <alignment horizontal="left" vertical="top" wrapText="1"/>
    </xf>
    <xf numFmtId="2" fontId="4" fillId="2" borderId="1" xfId="0" applyNumberFormat="1" applyFont="1" applyFill="1" applyBorder="1" applyAlignment="1">
      <alignment horizontal="center"/>
    </xf>
    <xf numFmtId="16" fontId="7" fillId="0" borderId="1" xfId="0" applyNumberFormat="1" applyFont="1" applyBorder="1" applyAlignment="1">
      <alignment vertical="top"/>
    </xf>
    <xf numFmtId="2" fontId="15" fillId="0" borderId="20" xfId="0" applyNumberFormat="1" applyFont="1" applyBorder="1" applyAlignment="1">
      <alignment horizontal="left" vertical="top" wrapText="1"/>
    </xf>
    <xf numFmtId="0" fontId="15" fillId="2" borderId="4" xfId="0" quotePrefix="1" applyNumberFormat="1" applyFont="1" applyFill="1" applyBorder="1" applyAlignment="1">
      <alignment horizontal="left" vertical="top" wrapText="1"/>
    </xf>
    <xf numFmtId="16" fontId="15" fillId="2" borderId="1" xfId="0" applyNumberFormat="1" applyFont="1" applyFill="1" applyBorder="1" applyAlignment="1">
      <alignment horizontal="left" vertical="top" wrapText="1"/>
    </xf>
    <xf numFmtId="0" fontId="15" fillId="2" borderId="1" xfId="0" applyFont="1" applyFill="1" applyBorder="1" applyAlignment="1">
      <alignment horizontal="left" vertical="top" wrapText="1"/>
    </xf>
    <xf numFmtId="0" fontId="11" fillId="2" borderId="1" xfId="0" applyFont="1" applyFill="1" applyBorder="1" applyAlignment="1">
      <alignment horizontal="left" vertical="center" wrapText="1"/>
    </xf>
    <xf numFmtId="4" fontId="2" fillId="0" borderId="1" xfId="0" applyNumberFormat="1" applyFont="1" applyBorder="1" applyAlignment="1">
      <alignment horizontal="center" vertical="center"/>
    </xf>
    <xf numFmtId="4" fontId="23" fillId="0" borderId="1" xfId="0" applyNumberFormat="1" applyFont="1" applyBorder="1" applyAlignment="1">
      <alignment horizontal="center"/>
    </xf>
    <xf numFmtId="3" fontId="20" fillId="0" borderId="1" xfId="0" applyNumberFormat="1" applyFont="1" applyBorder="1" applyAlignment="1">
      <alignment horizontal="center" vertical="center"/>
    </xf>
    <xf numFmtId="4" fontId="23" fillId="0" borderId="1" xfId="0" applyNumberFormat="1" applyFont="1" applyBorder="1" applyAlignment="1">
      <alignment horizontal="center" vertical="center"/>
    </xf>
    <xf numFmtId="4" fontId="42" fillId="2" borderId="1" xfId="0" applyNumberFormat="1" applyFont="1" applyFill="1" applyBorder="1" applyAlignment="1">
      <alignment vertical="center" wrapText="1"/>
    </xf>
    <xf numFmtId="2" fontId="42" fillId="2" borderId="1" xfId="0" applyNumberFormat="1" applyFont="1" applyFill="1" applyBorder="1" applyAlignment="1">
      <alignment horizontal="right" vertical="center" wrapText="1"/>
    </xf>
    <xf numFmtId="0" fontId="42" fillId="2" borderId="1" xfId="0" applyFont="1" applyFill="1" applyBorder="1" applyAlignment="1">
      <alignment horizontal="right" vertical="center" wrapText="1"/>
    </xf>
    <xf numFmtId="4" fontId="42" fillId="2" borderId="1" xfId="0" applyNumberFormat="1" applyFont="1" applyFill="1" applyBorder="1" applyAlignment="1">
      <alignment horizontal="right" vertical="center" wrapText="1"/>
    </xf>
    <xf numFmtId="4" fontId="42" fillId="2" borderId="1" xfId="0" applyNumberFormat="1" applyFont="1" applyFill="1" applyBorder="1" applyAlignment="1">
      <alignment horizontal="right" vertical="center"/>
    </xf>
    <xf numFmtId="0" fontId="42" fillId="2" borderId="1" xfId="0" applyFont="1" applyFill="1" applyBorder="1" applyAlignment="1">
      <alignment horizontal="right" vertical="top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7" fillId="0" borderId="0" xfId="0" applyFont="1" applyFill="1" applyAlignment="1">
      <alignment horizontal="center" vertical="center"/>
    </xf>
    <xf numFmtId="0" fontId="7" fillId="0" borderId="9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right" wrapText="1"/>
    </xf>
    <xf numFmtId="0" fontId="6" fillId="2" borderId="2" xfId="0" applyFont="1" applyFill="1" applyBorder="1" applyAlignment="1" applyProtection="1">
      <alignment horizontal="left" vertical="center" wrapText="1"/>
    </xf>
    <xf numFmtId="0" fontId="5" fillId="2" borderId="3" xfId="0" applyFont="1" applyFill="1" applyBorder="1" applyAlignment="1">
      <alignment vertical="center"/>
    </xf>
    <xf numFmtId="0" fontId="0" fillId="2" borderId="8" xfId="0" applyFill="1" applyBorder="1" applyAlignment="1">
      <alignment vertical="center"/>
    </xf>
    <xf numFmtId="0" fontId="6" fillId="2" borderId="2" xfId="0" applyFont="1" applyFill="1" applyBorder="1" applyAlignment="1" applyProtection="1">
      <alignment horizontal="left" wrapText="1"/>
    </xf>
    <xf numFmtId="0" fontId="0" fillId="2" borderId="3" xfId="0" applyFill="1" applyBorder="1" applyAlignment="1"/>
    <xf numFmtId="0" fontId="7" fillId="2" borderId="9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/>
    </xf>
    <xf numFmtId="0" fontId="5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vertical="center"/>
    </xf>
    <xf numFmtId="0" fontId="29" fillId="0" borderId="9" xfId="0" applyFont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top"/>
    </xf>
    <xf numFmtId="0" fontId="11" fillId="0" borderId="9" xfId="0" applyFont="1" applyBorder="1" applyAlignment="1">
      <alignment horizontal="center" vertical="top" wrapText="1"/>
    </xf>
    <xf numFmtId="0" fontId="17" fillId="3" borderId="1" xfId="2" applyFont="1" applyFill="1" applyBorder="1" applyAlignment="1">
      <alignment horizontal="left" vertical="top" wrapText="1" shrinkToFit="1"/>
    </xf>
    <xf numFmtId="0" fontId="7" fillId="3" borderId="1" xfId="0" applyFont="1" applyFill="1" applyBorder="1" applyAlignment="1"/>
    <xf numFmtId="0" fontId="0" fillId="0" borderId="1" xfId="0" applyBorder="1" applyAlignment="1"/>
    <xf numFmtId="0" fontId="17" fillId="4" borderId="2" xfId="2" applyFont="1" applyFill="1" applyBorder="1" applyAlignment="1">
      <alignment horizontal="left" vertical="center" wrapText="1" shrinkToFit="1"/>
    </xf>
    <xf numFmtId="0" fontId="7" fillId="4" borderId="3" xfId="0" applyFont="1" applyFill="1" applyBorder="1" applyAlignment="1">
      <alignment vertical="center"/>
    </xf>
    <xf numFmtId="0" fontId="0" fillId="0" borderId="3" xfId="0" applyBorder="1" applyAlignment="1">
      <alignment vertical="center"/>
    </xf>
    <xf numFmtId="0" fontId="11" fillId="0" borderId="9" xfId="0" applyFont="1" applyBorder="1" applyAlignment="1">
      <alignment horizontal="center" vertical="center" wrapText="1"/>
    </xf>
    <xf numFmtId="0" fontId="12" fillId="0" borderId="0" xfId="0" applyFont="1" applyFill="1" applyAlignment="1">
      <alignment horizontal="center" vertical="top"/>
    </xf>
    <xf numFmtId="0" fontId="11" fillId="0" borderId="0" xfId="0" applyFont="1" applyAlignment="1">
      <alignment horizontal="right"/>
    </xf>
    <xf numFmtId="0" fontId="7" fillId="0" borderId="0" xfId="0" applyFont="1" applyAlignment="1">
      <alignment horizontal="center" wrapText="1"/>
    </xf>
    <xf numFmtId="0" fontId="4" fillId="0" borderId="0" xfId="0" applyFont="1" applyAlignment="1">
      <alignment horizontal="right"/>
    </xf>
    <xf numFmtId="0" fontId="1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25" fillId="0" borderId="6" xfId="0" applyNumberFormat="1" applyFont="1" applyFill="1" applyBorder="1" applyAlignment="1" applyProtection="1">
      <alignment horizontal="left" vertical="top" wrapText="1"/>
    </xf>
    <xf numFmtId="0" fontId="7" fillId="0" borderId="9" xfId="0" applyFont="1" applyBorder="1" applyAlignment="1">
      <alignment horizontal="center" vertical="center" wrapText="1"/>
    </xf>
    <xf numFmtId="0" fontId="8" fillId="3" borderId="1" xfId="0" applyFont="1" applyFill="1" applyBorder="1" applyAlignment="1" applyProtection="1">
      <alignment horizontal="left" wrapText="1"/>
    </xf>
    <xf numFmtId="0" fontId="4" fillId="0" borderId="1" xfId="0" applyFont="1" applyBorder="1" applyAlignment="1"/>
    <xf numFmtId="0" fontId="6" fillId="3" borderId="4" xfId="0" applyFont="1" applyFill="1" applyBorder="1" applyAlignment="1" applyProtection="1">
      <alignment horizontal="left" wrapText="1"/>
    </xf>
    <xf numFmtId="0" fontId="4" fillId="0" borderId="4" xfId="0" applyFont="1" applyBorder="1" applyAlignment="1"/>
    <xf numFmtId="0" fontId="0" fillId="0" borderId="4" xfId="0" applyBorder="1" applyAlignment="1"/>
    <xf numFmtId="0" fontId="6" fillId="3" borderId="18" xfId="0" applyFont="1" applyFill="1" applyBorder="1" applyAlignment="1" applyProtection="1">
      <alignment horizontal="left" vertical="top" wrapText="1"/>
    </xf>
    <xf numFmtId="0" fontId="40" fillId="0" borderId="0" xfId="0" applyFont="1" applyAlignment="1"/>
    <xf numFmtId="0" fontId="40" fillId="0" borderId="19" xfId="0" applyFont="1" applyBorder="1" applyAlignment="1"/>
    <xf numFmtId="0" fontId="11" fillId="0" borderId="0" xfId="0" applyFont="1" applyFill="1" applyAlignment="1">
      <alignment horizontal="center"/>
    </xf>
    <xf numFmtId="0" fontId="23" fillId="3" borderId="1" xfId="0" applyFont="1" applyFill="1" applyBorder="1" applyAlignment="1" applyProtection="1">
      <alignment horizontal="left" vertical="top" wrapText="1"/>
    </xf>
    <xf numFmtId="0" fontId="11" fillId="0" borderId="1" xfId="0" applyFont="1" applyBorder="1" applyAlignment="1"/>
    <xf numFmtId="0" fontId="22" fillId="0" borderId="1" xfId="0" applyFont="1" applyBorder="1" applyAlignment="1"/>
    <xf numFmtId="0" fontId="5" fillId="2" borderId="1" xfId="0" applyFont="1" applyFill="1" applyBorder="1" applyAlignment="1"/>
    <xf numFmtId="0" fontId="0" fillId="2" borderId="1" xfId="0" applyFill="1" applyBorder="1" applyAlignment="1"/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0" fontId="6" fillId="2" borderId="1" xfId="2" applyFont="1" applyFill="1" applyBorder="1" applyAlignment="1" applyProtection="1">
      <alignment wrapText="1"/>
    </xf>
    <xf numFmtId="0" fontId="5" fillId="2" borderId="1" xfId="2" applyFont="1" applyFill="1" applyBorder="1" applyAlignment="1">
      <alignment vertical="center"/>
    </xf>
    <xf numFmtId="2" fontId="11" fillId="0" borderId="0" xfId="0" applyNumberFormat="1" applyFont="1" applyFill="1" applyBorder="1" applyAlignment="1">
      <alignment horizontal="left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23" fillId="0" borderId="2" xfId="0" applyFont="1" applyFill="1" applyBorder="1" applyAlignment="1" applyProtection="1">
      <alignment horizontal="left" vertical="center" wrapText="1"/>
    </xf>
    <xf numFmtId="0" fontId="23" fillId="0" borderId="3" xfId="0" applyFont="1" applyFill="1" applyBorder="1" applyAlignment="1" applyProtection="1">
      <alignment horizontal="left" vertical="center" wrapText="1"/>
    </xf>
    <xf numFmtId="0" fontId="23" fillId="0" borderId="8" xfId="0" applyFont="1" applyFill="1" applyBorder="1" applyAlignment="1" applyProtection="1">
      <alignment horizontal="left" vertical="center" wrapText="1"/>
    </xf>
    <xf numFmtId="0" fontId="12" fillId="0" borderId="1" xfId="2" applyFont="1" applyFill="1" applyBorder="1" applyAlignment="1">
      <alignment horizontal="left" vertical="center" wrapText="1" shrinkToFit="1"/>
    </xf>
    <xf numFmtId="1" fontId="12" fillId="0" borderId="2" xfId="0" applyNumberFormat="1" applyFont="1" applyFill="1" applyBorder="1" applyAlignment="1">
      <alignment horizontal="center" vertical="center" wrapText="1"/>
    </xf>
    <xf numFmtId="0" fontId="22" fillId="0" borderId="3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right"/>
    </xf>
    <xf numFmtId="0" fontId="0" fillId="0" borderId="0" xfId="0" applyAlignment="1"/>
    <xf numFmtId="0" fontId="0" fillId="0" borderId="0" xfId="0" applyAlignment="1">
      <alignment horizontal="right"/>
    </xf>
    <xf numFmtId="0" fontId="7" fillId="0" borderId="0" xfId="0" applyFont="1" applyAlignment="1">
      <alignment horizontal="left"/>
    </xf>
    <xf numFmtId="2" fontId="17" fillId="0" borderId="0" xfId="0" applyNumberFormat="1" applyFont="1" applyFill="1" applyBorder="1" applyAlignment="1">
      <alignment horizontal="left" vertical="center" wrapText="1"/>
    </xf>
    <xf numFmtId="0" fontId="0" fillId="0" borderId="9" xfId="0" applyBorder="1" applyAlignment="1"/>
    <xf numFmtId="0" fontId="7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7" fillId="0" borderId="4" xfId="2" applyFont="1" applyFill="1" applyBorder="1" applyAlignment="1">
      <alignment horizontal="center" vertical="center" wrapText="1" shrinkToFit="1"/>
    </xf>
    <xf numFmtId="0" fontId="0" fillId="0" borderId="7" xfId="0" applyBorder="1" applyAlignment="1">
      <alignment horizontal="center" vertical="center" wrapText="1" shrinkToFit="1"/>
    </xf>
    <xf numFmtId="49" fontId="7" fillId="0" borderId="4" xfId="2" applyNumberFormat="1" applyFont="1" applyFill="1" applyBorder="1" applyAlignment="1">
      <alignment horizontal="center" vertical="center" wrapText="1" shrinkToFit="1"/>
    </xf>
    <xf numFmtId="0" fontId="7" fillId="2" borderId="4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38" fillId="0" borderId="7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wrapText="1"/>
    </xf>
    <xf numFmtId="0" fontId="22" fillId="0" borderId="9" xfId="0" applyFont="1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4" fillId="0" borderId="0" xfId="0" applyFont="1" applyAlignment="1">
      <alignment wrapText="1"/>
    </xf>
    <xf numFmtId="0" fontId="0" fillId="0" borderId="0" xfId="0" applyAlignment="1">
      <alignment wrapText="1"/>
    </xf>
    <xf numFmtId="0" fontId="11" fillId="0" borderId="0" xfId="0" applyFont="1" applyFill="1" applyBorder="1" applyAlignment="1">
      <alignment horizontal="left" vertical="center" wrapText="1"/>
    </xf>
    <xf numFmtId="0" fontId="11" fillId="0" borderId="0" xfId="0" applyFont="1" applyAlignment="1">
      <alignment horizontal="center" wrapText="1"/>
    </xf>
    <xf numFmtId="0" fontId="11" fillId="0" borderId="0" xfId="0" applyFont="1" applyAlignment="1">
      <alignment horizontal="center"/>
    </xf>
    <xf numFmtId="0" fontId="21" fillId="4" borderId="1" xfId="1" applyFont="1" applyFill="1" applyBorder="1" applyAlignment="1" applyProtection="1">
      <alignment wrapText="1" shrinkToFit="1"/>
    </xf>
    <xf numFmtId="0" fontId="0" fillId="0" borderId="1" xfId="0" applyBorder="1" applyAlignment="1">
      <alignment wrapText="1" shrinkToFit="1"/>
    </xf>
    <xf numFmtId="0" fontId="21" fillId="4" borderId="2" xfId="1" applyFont="1" applyFill="1" applyBorder="1" applyAlignment="1" applyProtection="1">
      <alignment wrapText="1" shrinkToFit="1"/>
    </xf>
    <xf numFmtId="0" fontId="0" fillId="0" borderId="8" xfId="0" applyBorder="1" applyAlignment="1">
      <alignment wrapText="1" shrinkToFit="1"/>
    </xf>
    <xf numFmtId="0" fontId="5" fillId="0" borderId="0" xfId="0" applyFont="1" applyAlignment="1">
      <alignment horizontal="center"/>
    </xf>
    <xf numFmtId="0" fontId="21" fillId="4" borderId="2" xfId="1" applyFont="1" applyFill="1" applyBorder="1" applyAlignment="1" applyProtection="1">
      <alignment vertical="center" wrapText="1" shrinkToFit="1"/>
    </xf>
    <xf numFmtId="0" fontId="0" fillId="0" borderId="8" xfId="0" applyBorder="1" applyAlignment="1">
      <alignment vertical="center" wrapText="1" shrinkToFit="1"/>
    </xf>
    <xf numFmtId="0" fontId="27" fillId="4" borderId="2" xfId="0" applyFont="1" applyFill="1" applyBorder="1" applyAlignment="1">
      <alignment wrapText="1"/>
    </xf>
    <xf numFmtId="0" fontId="0" fillId="0" borderId="8" xfId="0" applyBorder="1" applyAlignment="1"/>
    <xf numFmtId="0" fontId="23" fillId="2" borderId="2" xfId="0" applyFont="1" applyFill="1" applyBorder="1" applyAlignment="1" applyProtection="1">
      <alignment horizontal="center" vertical="top" wrapText="1"/>
    </xf>
    <xf numFmtId="0" fontId="23" fillId="2" borderId="3" xfId="0" applyFont="1" applyFill="1" applyBorder="1" applyAlignment="1" applyProtection="1">
      <alignment horizontal="center" vertical="top" wrapText="1"/>
    </xf>
    <xf numFmtId="0" fontId="23" fillId="2" borderId="8" xfId="0" applyFont="1" applyFill="1" applyBorder="1" applyAlignment="1" applyProtection="1">
      <alignment horizontal="center" vertical="top" wrapText="1"/>
    </xf>
    <xf numFmtId="0" fontId="12" fillId="0" borderId="2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12" fillId="0" borderId="2" xfId="2" applyFont="1" applyBorder="1" applyAlignment="1">
      <alignment horizontal="center" vertical="top" wrapText="1" shrinkToFit="1"/>
    </xf>
    <xf numFmtId="0" fontId="12" fillId="0" borderId="3" xfId="2" applyFont="1" applyBorder="1" applyAlignment="1">
      <alignment horizontal="center" vertical="top" wrapText="1" shrinkToFit="1"/>
    </xf>
    <xf numFmtId="0" fontId="12" fillId="0" borderId="8" xfId="2" applyFont="1" applyBorder="1" applyAlignment="1">
      <alignment horizontal="center" vertical="top" wrapText="1" shrinkToFit="1"/>
    </xf>
    <xf numFmtId="0" fontId="5" fillId="0" borderId="1" xfId="0" applyFont="1" applyBorder="1"/>
  </cellXfs>
  <cellStyles count="3">
    <cellStyle name="Обычный" xfId="0" builtinId="0"/>
    <cellStyle name="Обычный 2" xfId="1" xr:uid="{00000000-0005-0000-0000-000001000000}"/>
    <cellStyle name="Обычный 3" xfId="2" xr:uid="{00000000-0005-0000-0000-000002000000}"/>
  </cellStyles>
  <dxfs count="0"/>
  <tableStyles count="0" defaultTableStyle="TableStyleMedium2" defaultPivotStyle="PivotStyleLight16"/>
  <colors>
    <mruColors>
      <color rgb="FF00FFFF"/>
      <color rgb="FFCCFFCC"/>
      <color rgb="FFEF31B0"/>
      <color rgb="FF0AC0B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E33"/>
  <sheetViews>
    <sheetView view="pageBreakPreview" zoomScaleNormal="100" zoomScaleSheetLayoutView="100" workbookViewId="0">
      <selection activeCell="C16" sqref="C16"/>
    </sheetView>
  </sheetViews>
  <sheetFormatPr defaultColWidth="9.140625" defaultRowHeight="15" x14ac:dyDescent="0.25"/>
  <cols>
    <col min="1" max="1" width="7.42578125" style="4" customWidth="1"/>
    <col min="2" max="2" width="52.28515625" style="4" customWidth="1"/>
    <col min="3" max="3" width="19.28515625" style="4" customWidth="1"/>
    <col min="4" max="4" width="18.7109375" style="4" customWidth="1"/>
    <col min="5" max="5" width="15" style="4" customWidth="1"/>
    <col min="6" max="16384" width="9.140625" style="4"/>
  </cols>
  <sheetData>
    <row r="1" spans="1:5" ht="15.75" x14ac:dyDescent="0.25">
      <c r="A1" s="427"/>
      <c r="B1" s="427"/>
      <c r="C1" s="427"/>
      <c r="D1" s="417"/>
      <c r="E1" s="176" t="s">
        <v>0</v>
      </c>
    </row>
    <row r="2" spans="1:5" ht="15.75" x14ac:dyDescent="0.25">
      <c r="A2" s="427"/>
      <c r="B2" s="427"/>
      <c r="C2" s="417"/>
      <c r="D2" s="417"/>
      <c r="E2" s="176" t="s">
        <v>35</v>
      </c>
    </row>
    <row r="3" spans="1:5" ht="15.75" x14ac:dyDescent="0.25">
      <c r="A3" s="427"/>
      <c r="B3" s="427"/>
      <c r="C3" s="427"/>
      <c r="D3" s="417"/>
      <c r="E3" s="176" t="s">
        <v>1</v>
      </c>
    </row>
    <row r="4" spans="1:5" ht="15.75" x14ac:dyDescent="0.25">
      <c r="A4" s="427"/>
      <c r="B4" s="427"/>
      <c r="C4" s="427"/>
      <c r="D4" s="417"/>
      <c r="E4" s="176" t="s">
        <v>567</v>
      </c>
    </row>
    <row r="5" spans="1:5" x14ac:dyDescent="0.25">
      <c r="A5" s="427"/>
      <c r="B5" s="427"/>
      <c r="C5" s="427"/>
      <c r="D5" s="417"/>
      <c r="E5" s="163" t="s">
        <v>1174</v>
      </c>
    </row>
    <row r="6" spans="1:5" x14ac:dyDescent="0.25">
      <c r="A6" s="419"/>
      <c r="B6" s="419"/>
      <c r="C6" s="419"/>
      <c r="D6" s="419"/>
      <c r="E6" s="419"/>
    </row>
    <row r="7" spans="1:5" x14ac:dyDescent="0.25">
      <c r="A7" s="482" t="s">
        <v>2</v>
      </c>
      <c r="B7" s="482"/>
      <c r="C7" s="482"/>
      <c r="D7" s="482"/>
      <c r="E7" s="482"/>
    </row>
    <row r="8" spans="1:5" ht="30.75" customHeight="1" x14ac:dyDescent="0.25">
      <c r="A8" s="483" t="s">
        <v>1175</v>
      </c>
      <c r="B8" s="483"/>
      <c r="C8" s="483"/>
      <c r="D8" s="483"/>
      <c r="E8" s="483"/>
    </row>
    <row r="10" spans="1:5" ht="75" x14ac:dyDescent="0.25">
      <c r="A10" s="70" t="s">
        <v>5</v>
      </c>
      <c r="B10" s="71" t="s">
        <v>6</v>
      </c>
      <c r="C10" s="72" t="s">
        <v>438</v>
      </c>
      <c r="D10" s="72" t="s">
        <v>977</v>
      </c>
      <c r="E10" s="72" t="s">
        <v>621</v>
      </c>
    </row>
    <row r="11" spans="1:5" x14ac:dyDescent="0.25">
      <c r="A11" s="1">
        <v>1</v>
      </c>
      <c r="B11" s="2">
        <v>2</v>
      </c>
      <c r="C11" s="50">
        <v>3</v>
      </c>
      <c r="D11" s="50">
        <v>4</v>
      </c>
      <c r="E11" s="50">
        <v>5</v>
      </c>
    </row>
    <row r="12" spans="1:5" x14ac:dyDescent="0.25">
      <c r="A12" s="1">
        <v>1</v>
      </c>
      <c r="B12" s="1" t="s">
        <v>992</v>
      </c>
      <c r="C12" s="105">
        <v>0.95</v>
      </c>
      <c r="D12" s="105">
        <v>65.260000000000005</v>
      </c>
      <c r="E12" s="105">
        <f>C12+D12</f>
        <v>66.210000000000008</v>
      </c>
    </row>
    <row r="13" spans="1:5" ht="30" x14ac:dyDescent="0.25">
      <c r="A13" s="1">
        <f>A12+1</f>
        <v>2</v>
      </c>
      <c r="B13" s="1" t="s">
        <v>993</v>
      </c>
      <c r="C13" s="105">
        <v>0.95</v>
      </c>
      <c r="D13" s="105">
        <v>72.92</v>
      </c>
      <c r="E13" s="105">
        <f t="shared" ref="E13:E32" si="0">C13+D13</f>
        <v>73.87</v>
      </c>
    </row>
    <row r="14" spans="1:5" ht="30" x14ac:dyDescent="0.25">
      <c r="A14" s="1">
        <f t="shared" ref="A14:A28" si="1">A13+1</f>
        <v>3</v>
      </c>
      <c r="B14" s="1" t="s">
        <v>994</v>
      </c>
      <c r="C14" s="105">
        <v>0.95</v>
      </c>
      <c r="D14" s="105">
        <v>81.89</v>
      </c>
      <c r="E14" s="105">
        <f t="shared" si="0"/>
        <v>82.84</v>
      </c>
    </row>
    <row r="15" spans="1:5" ht="45" x14ac:dyDescent="0.25">
      <c r="A15" s="1">
        <f t="shared" si="1"/>
        <v>4</v>
      </c>
      <c r="B15" s="1" t="s">
        <v>995</v>
      </c>
      <c r="C15" s="105">
        <v>3.54</v>
      </c>
      <c r="D15" s="105">
        <v>81.89</v>
      </c>
      <c r="E15" s="105">
        <f t="shared" si="0"/>
        <v>85.43</v>
      </c>
    </row>
    <row r="16" spans="1:5" ht="30" x14ac:dyDescent="0.25">
      <c r="A16" s="1">
        <f t="shared" si="1"/>
        <v>5</v>
      </c>
      <c r="B16" s="1" t="s">
        <v>996</v>
      </c>
      <c r="C16" s="105">
        <v>0.95</v>
      </c>
      <c r="D16" s="105">
        <v>90.52</v>
      </c>
      <c r="E16" s="105">
        <f t="shared" si="0"/>
        <v>91.47</v>
      </c>
    </row>
    <row r="17" spans="1:5" ht="30" x14ac:dyDescent="0.25">
      <c r="A17" s="1">
        <f t="shared" si="1"/>
        <v>6</v>
      </c>
      <c r="B17" s="1" t="s">
        <v>997</v>
      </c>
      <c r="C17" s="105">
        <v>0.95</v>
      </c>
      <c r="D17" s="105">
        <v>89.72</v>
      </c>
      <c r="E17" s="105">
        <f t="shared" si="0"/>
        <v>90.67</v>
      </c>
    </row>
    <row r="18" spans="1:5" ht="30" x14ac:dyDescent="0.25">
      <c r="A18" s="1">
        <f t="shared" si="1"/>
        <v>7</v>
      </c>
      <c r="B18" s="1" t="s">
        <v>998</v>
      </c>
      <c r="C18" s="105">
        <v>0.95</v>
      </c>
      <c r="D18" s="105">
        <v>71.44</v>
      </c>
      <c r="E18" s="105">
        <f t="shared" si="0"/>
        <v>72.39</v>
      </c>
    </row>
    <row r="19" spans="1:5" x14ac:dyDescent="0.25">
      <c r="A19" s="1">
        <f t="shared" si="1"/>
        <v>8</v>
      </c>
      <c r="B19" s="1" t="s">
        <v>999</v>
      </c>
      <c r="C19" s="105">
        <v>3.54</v>
      </c>
      <c r="D19" s="105">
        <v>68.33</v>
      </c>
      <c r="E19" s="105">
        <f t="shared" si="0"/>
        <v>71.87</v>
      </c>
    </row>
    <row r="20" spans="1:5" x14ac:dyDescent="0.25">
      <c r="A20" s="1">
        <f t="shared" si="1"/>
        <v>9</v>
      </c>
      <c r="B20" s="1" t="s">
        <v>1000</v>
      </c>
      <c r="C20" s="105">
        <v>0.95</v>
      </c>
      <c r="D20" s="105">
        <v>64.739999999999995</v>
      </c>
      <c r="E20" s="105">
        <f t="shared" si="0"/>
        <v>65.69</v>
      </c>
    </row>
    <row r="21" spans="1:5" ht="30" x14ac:dyDescent="0.25">
      <c r="A21" s="1">
        <f t="shared" si="1"/>
        <v>10</v>
      </c>
      <c r="B21" s="1" t="s">
        <v>1001</v>
      </c>
      <c r="C21" s="105">
        <v>0.95</v>
      </c>
      <c r="D21" s="105">
        <v>71.89</v>
      </c>
      <c r="E21" s="105">
        <f t="shared" si="0"/>
        <v>72.84</v>
      </c>
    </row>
    <row r="22" spans="1:5" ht="30" x14ac:dyDescent="0.25">
      <c r="A22" s="1">
        <f t="shared" si="1"/>
        <v>11</v>
      </c>
      <c r="B22" s="1" t="s">
        <v>1002</v>
      </c>
      <c r="C22" s="105">
        <v>0.95</v>
      </c>
      <c r="D22" s="105">
        <v>72.88</v>
      </c>
      <c r="E22" s="105">
        <f t="shared" si="0"/>
        <v>73.83</v>
      </c>
    </row>
    <row r="23" spans="1:5" x14ac:dyDescent="0.25">
      <c r="A23" s="1">
        <f t="shared" si="1"/>
        <v>12</v>
      </c>
      <c r="B23" s="1" t="s">
        <v>983</v>
      </c>
      <c r="C23" s="105">
        <v>0.95</v>
      </c>
      <c r="D23" s="416">
        <v>66.45</v>
      </c>
      <c r="E23" s="105">
        <f t="shared" si="0"/>
        <v>67.400000000000006</v>
      </c>
    </row>
    <row r="24" spans="1:5" ht="30" x14ac:dyDescent="0.25">
      <c r="A24" s="1">
        <f t="shared" si="1"/>
        <v>13</v>
      </c>
      <c r="B24" s="1" t="s">
        <v>1003</v>
      </c>
      <c r="C24" s="105">
        <v>0.95</v>
      </c>
      <c r="D24" s="105">
        <v>83.05</v>
      </c>
      <c r="E24" s="105">
        <f t="shared" si="0"/>
        <v>84</v>
      </c>
    </row>
    <row r="25" spans="1:5" ht="30" x14ac:dyDescent="0.25">
      <c r="A25" s="1">
        <f t="shared" si="1"/>
        <v>14</v>
      </c>
      <c r="B25" s="1" t="s">
        <v>1004</v>
      </c>
      <c r="C25" s="105">
        <v>0.95</v>
      </c>
      <c r="D25" s="105">
        <v>88.02</v>
      </c>
      <c r="E25" s="105">
        <f t="shared" si="0"/>
        <v>88.97</v>
      </c>
    </row>
    <row r="26" spans="1:5" x14ac:dyDescent="0.25">
      <c r="A26" s="1">
        <f t="shared" si="1"/>
        <v>15</v>
      </c>
      <c r="B26" s="1" t="s">
        <v>984</v>
      </c>
      <c r="C26" s="105">
        <v>0.95</v>
      </c>
      <c r="D26" s="105">
        <v>41.24</v>
      </c>
      <c r="E26" s="105">
        <f t="shared" si="0"/>
        <v>42.190000000000005</v>
      </c>
    </row>
    <row r="27" spans="1:5" x14ac:dyDescent="0.25">
      <c r="A27" s="1">
        <f t="shared" si="1"/>
        <v>16</v>
      </c>
      <c r="B27" s="420" t="s">
        <v>1005</v>
      </c>
      <c r="C27" s="105">
        <v>0.95</v>
      </c>
      <c r="D27" s="105">
        <v>48.13</v>
      </c>
      <c r="E27" s="105">
        <f t="shared" si="0"/>
        <v>49.080000000000005</v>
      </c>
    </row>
    <row r="28" spans="1:5" ht="28.5" customHeight="1" x14ac:dyDescent="0.25">
      <c r="A28" s="1">
        <f t="shared" si="1"/>
        <v>17</v>
      </c>
      <c r="B28" s="420" t="s">
        <v>1006</v>
      </c>
      <c r="C28" s="105">
        <v>0.95</v>
      </c>
      <c r="D28" s="105">
        <v>51.83</v>
      </c>
      <c r="E28" s="105">
        <f t="shared" si="0"/>
        <v>52.78</v>
      </c>
    </row>
    <row r="29" spans="1:5" ht="28.5" customHeight="1" x14ac:dyDescent="0.25">
      <c r="A29" s="1">
        <v>18</v>
      </c>
      <c r="B29" s="1" t="s">
        <v>1034</v>
      </c>
      <c r="C29" s="105">
        <v>0.95</v>
      </c>
      <c r="D29" s="105">
        <v>58.73</v>
      </c>
      <c r="E29" s="105">
        <f t="shared" si="0"/>
        <v>59.68</v>
      </c>
    </row>
    <row r="30" spans="1:5" ht="28.5" customHeight="1" x14ac:dyDescent="0.25">
      <c r="A30" s="1">
        <v>19</v>
      </c>
      <c r="B30" s="1" t="s">
        <v>1035</v>
      </c>
      <c r="C30" s="105">
        <v>0.95</v>
      </c>
      <c r="D30" s="105">
        <v>61.62</v>
      </c>
      <c r="E30" s="105">
        <f t="shared" si="0"/>
        <v>62.57</v>
      </c>
    </row>
    <row r="31" spans="1:5" ht="28.5" customHeight="1" x14ac:dyDescent="0.25">
      <c r="A31" s="1">
        <v>20</v>
      </c>
      <c r="B31" s="1" t="s">
        <v>1036</v>
      </c>
      <c r="C31" s="105">
        <v>0.95</v>
      </c>
      <c r="D31" s="105">
        <v>66.97</v>
      </c>
      <c r="E31" s="105">
        <f t="shared" si="0"/>
        <v>67.92</v>
      </c>
    </row>
    <row r="32" spans="1:5" ht="28.5" customHeight="1" x14ac:dyDescent="0.25">
      <c r="A32" s="1">
        <v>21</v>
      </c>
      <c r="B32" s="1" t="s">
        <v>1037</v>
      </c>
      <c r="C32" s="105">
        <v>0.95</v>
      </c>
      <c r="D32" s="416">
        <v>72.099999999999994</v>
      </c>
      <c r="E32" s="105">
        <f t="shared" si="0"/>
        <v>73.05</v>
      </c>
    </row>
    <row r="33" spans="2:4" ht="15.75" x14ac:dyDescent="0.25">
      <c r="B33" s="9" t="s">
        <v>38</v>
      </c>
      <c r="D33" s="4" t="s">
        <v>661</v>
      </c>
    </row>
  </sheetData>
  <mergeCells count="2">
    <mergeCell ref="A7:E7"/>
    <mergeCell ref="A8:E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7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0000"/>
    <pageSetUpPr fitToPage="1"/>
  </sheetPr>
  <dimension ref="A1:F72"/>
  <sheetViews>
    <sheetView view="pageBreakPreview" zoomScale="80" zoomScaleNormal="90" zoomScaleSheetLayoutView="80" workbookViewId="0">
      <selection activeCell="C40" sqref="C40:C62"/>
    </sheetView>
  </sheetViews>
  <sheetFormatPr defaultColWidth="9.140625" defaultRowHeight="15" x14ac:dyDescent="0.25"/>
  <cols>
    <col min="1" max="1" width="13.85546875" style="4" customWidth="1"/>
    <col min="2" max="2" width="71.7109375" style="4" customWidth="1"/>
    <col min="3" max="3" width="29.28515625" style="4" customWidth="1"/>
    <col min="4" max="4" width="28.7109375" style="4" customWidth="1"/>
    <col min="5" max="5" width="29.5703125" style="4" customWidth="1"/>
    <col min="6" max="16384" width="9.140625" style="4"/>
  </cols>
  <sheetData>
    <row r="1" spans="1:6" ht="18.75" x14ac:dyDescent="0.3">
      <c r="C1" s="95"/>
      <c r="D1" s="350"/>
      <c r="E1" s="350" t="s">
        <v>0</v>
      </c>
    </row>
    <row r="2" spans="1:6" ht="18.75" x14ac:dyDescent="0.3">
      <c r="C2" s="486" t="s">
        <v>35</v>
      </c>
      <c r="D2" s="486"/>
      <c r="E2" s="486"/>
    </row>
    <row r="3" spans="1:6" ht="18.75" x14ac:dyDescent="0.3">
      <c r="C3" s="95"/>
      <c r="D3" s="350"/>
      <c r="E3" s="350" t="s">
        <v>1</v>
      </c>
    </row>
    <row r="4" spans="1:6" ht="18.75" x14ac:dyDescent="0.3">
      <c r="C4" s="95"/>
      <c r="D4" s="350"/>
      <c r="E4" s="350" t="s">
        <v>567</v>
      </c>
    </row>
    <row r="5" spans="1:6" ht="18.75" x14ac:dyDescent="0.3">
      <c r="C5" s="95"/>
      <c r="D5" s="350"/>
      <c r="E5" s="510" t="s">
        <v>1172</v>
      </c>
      <c r="F5" s="511"/>
    </row>
    <row r="6" spans="1:6" ht="18.75" x14ac:dyDescent="0.25">
      <c r="C6" s="121"/>
      <c r="D6" s="122"/>
      <c r="E6" s="121"/>
    </row>
    <row r="7" spans="1:6" x14ac:dyDescent="0.25">
      <c r="A7" s="493" t="s">
        <v>2</v>
      </c>
      <c r="B7" s="493"/>
      <c r="C7" s="493"/>
      <c r="D7" s="493"/>
      <c r="E7" s="493"/>
    </row>
    <row r="8" spans="1:6" ht="30" customHeight="1" x14ac:dyDescent="0.25">
      <c r="A8" s="513" t="s">
        <v>1180</v>
      </c>
      <c r="B8" s="513"/>
      <c r="C8" s="513"/>
      <c r="D8" s="513"/>
      <c r="E8" s="513"/>
    </row>
    <row r="9" spans="1:6" ht="30" x14ac:dyDescent="0.25">
      <c r="A9" s="1" t="s">
        <v>5</v>
      </c>
      <c r="B9" s="33" t="s">
        <v>6</v>
      </c>
      <c r="C9" s="34" t="s">
        <v>438</v>
      </c>
      <c r="D9" s="179" t="s">
        <v>977</v>
      </c>
      <c r="E9" s="60" t="s">
        <v>440</v>
      </c>
    </row>
    <row r="10" spans="1:6" x14ac:dyDescent="0.25">
      <c r="A10" s="1">
        <v>1</v>
      </c>
      <c r="B10" s="55">
        <v>2</v>
      </c>
      <c r="C10" s="50">
        <v>3</v>
      </c>
      <c r="D10" s="50">
        <v>4</v>
      </c>
      <c r="E10" s="50">
        <v>5</v>
      </c>
    </row>
    <row r="11" spans="1:6" ht="38.25" customHeight="1" x14ac:dyDescent="0.25">
      <c r="A11" s="20" t="s">
        <v>107</v>
      </c>
      <c r="B11" s="514" t="s">
        <v>831</v>
      </c>
      <c r="C11" s="515"/>
      <c r="D11" s="515"/>
      <c r="E11" s="501"/>
    </row>
    <row r="12" spans="1:6" ht="20.25" customHeight="1" thickBot="1" x14ac:dyDescent="0.3">
      <c r="A12" s="300" t="s">
        <v>108</v>
      </c>
      <c r="B12" s="516" t="s">
        <v>814</v>
      </c>
      <c r="C12" s="517"/>
      <c r="D12" s="517"/>
      <c r="E12" s="518"/>
    </row>
    <row r="13" spans="1:6" ht="21.75" customHeight="1" thickBot="1" x14ac:dyDescent="0.35">
      <c r="A13" s="301" t="s">
        <v>109</v>
      </c>
      <c r="B13" s="74" t="s">
        <v>110</v>
      </c>
      <c r="C13" s="392">
        <v>0.25</v>
      </c>
      <c r="D13" s="393">
        <v>103.09</v>
      </c>
      <c r="E13" s="394">
        <f>C13+D13</f>
        <v>103.34</v>
      </c>
      <c r="F13" s="302"/>
    </row>
    <row r="14" spans="1:6" ht="23.25" customHeight="1" thickBot="1" x14ac:dyDescent="0.35">
      <c r="A14" s="303" t="s">
        <v>111</v>
      </c>
      <c r="B14" s="30" t="s">
        <v>255</v>
      </c>
      <c r="C14" s="392">
        <v>35.56</v>
      </c>
      <c r="D14" s="395">
        <v>135.51</v>
      </c>
      <c r="E14" s="394">
        <f t="shared" ref="E14:E38" si="0">C14+D14</f>
        <v>171.07</v>
      </c>
      <c r="F14" s="241"/>
    </row>
    <row r="15" spans="1:6" ht="19.5" thickBot="1" x14ac:dyDescent="0.35">
      <c r="A15" s="304"/>
      <c r="B15" s="75" t="s">
        <v>487</v>
      </c>
      <c r="C15" s="392">
        <v>4.5</v>
      </c>
      <c r="D15" s="396">
        <v>135.51</v>
      </c>
      <c r="E15" s="394">
        <f t="shared" si="0"/>
        <v>140.01</v>
      </c>
      <c r="F15" s="305"/>
    </row>
    <row r="16" spans="1:6" ht="20.25" customHeight="1" thickBot="1" x14ac:dyDescent="0.35">
      <c r="A16" s="301" t="s">
        <v>112</v>
      </c>
      <c r="B16" s="74" t="s">
        <v>113</v>
      </c>
      <c r="C16" s="392">
        <v>0.25</v>
      </c>
      <c r="D16" s="393">
        <v>82.47</v>
      </c>
      <c r="E16" s="394">
        <f t="shared" si="0"/>
        <v>82.72</v>
      </c>
      <c r="F16" s="302"/>
    </row>
    <row r="17" spans="1:6" ht="24" customHeight="1" thickBot="1" x14ac:dyDescent="0.35">
      <c r="A17" s="309" t="s">
        <v>114</v>
      </c>
      <c r="B17" s="397" t="s">
        <v>979</v>
      </c>
      <c r="C17" s="392">
        <v>35.56</v>
      </c>
      <c r="D17" s="395">
        <v>109.74</v>
      </c>
      <c r="E17" s="394">
        <f t="shared" si="0"/>
        <v>145.30000000000001</v>
      </c>
      <c r="F17" s="241"/>
    </row>
    <row r="18" spans="1:6" ht="19.5" thickBot="1" x14ac:dyDescent="0.35">
      <c r="A18" s="310"/>
      <c r="B18" s="75" t="s">
        <v>487</v>
      </c>
      <c r="C18" s="392">
        <v>4.5</v>
      </c>
      <c r="D18" s="396">
        <v>109.74</v>
      </c>
      <c r="E18" s="394">
        <f t="shared" si="0"/>
        <v>114.24</v>
      </c>
      <c r="F18" s="305"/>
    </row>
    <row r="19" spans="1:6" ht="19.5" thickBot="1" x14ac:dyDescent="0.35">
      <c r="A19" s="301" t="s">
        <v>115</v>
      </c>
      <c r="B19" s="74" t="s">
        <v>116</v>
      </c>
      <c r="C19" s="392">
        <v>0.25</v>
      </c>
      <c r="D19" s="393">
        <v>103.09</v>
      </c>
      <c r="E19" s="394">
        <f t="shared" si="0"/>
        <v>103.34</v>
      </c>
      <c r="F19" s="302"/>
    </row>
    <row r="20" spans="1:6" ht="19.5" thickBot="1" x14ac:dyDescent="0.35">
      <c r="A20" s="303" t="s">
        <v>117</v>
      </c>
      <c r="B20" s="30" t="s">
        <v>118</v>
      </c>
      <c r="C20" s="392">
        <v>35.56</v>
      </c>
      <c r="D20" s="395">
        <v>135.51</v>
      </c>
      <c r="E20" s="394">
        <f t="shared" si="0"/>
        <v>171.07</v>
      </c>
      <c r="F20" s="241"/>
    </row>
    <row r="21" spans="1:6" ht="19.5" thickBot="1" x14ac:dyDescent="0.35">
      <c r="A21" s="304"/>
      <c r="B21" s="75" t="s">
        <v>487</v>
      </c>
      <c r="C21" s="392">
        <v>4.5</v>
      </c>
      <c r="D21" s="396">
        <v>135.51</v>
      </c>
      <c r="E21" s="394">
        <f t="shared" si="0"/>
        <v>140.01</v>
      </c>
      <c r="F21" s="305"/>
    </row>
    <row r="22" spans="1:6" ht="30.75" thickBot="1" x14ac:dyDescent="0.35">
      <c r="A22" s="301" t="s">
        <v>119</v>
      </c>
      <c r="B22" s="74" t="s">
        <v>864</v>
      </c>
      <c r="C22" s="392">
        <v>0.25</v>
      </c>
      <c r="D22" s="393">
        <v>123.71</v>
      </c>
      <c r="E22" s="394">
        <f t="shared" si="0"/>
        <v>123.96</v>
      </c>
      <c r="F22" s="302"/>
    </row>
    <row r="23" spans="1:6" ht="30.75" thickBot="1" x14ac:dyDescent="0.35">
      <c r="A23" s="303" t="s">
        <v>120</v>
      </c>
      <c r="B23" s="30" t="s">
        <v>865</v>
      </c>
      <c r="C23" s="392">
        <v>35.56</v>
      </c>
      <c r="D23" s="395">
        <v>161.28</v>
      </c>
      <c r="E23" s="394">
        <f t="shared" si="0"/>
        <v>196.84</v>
      </c>
      <c r="F23" s="241"/>
    </row>
    <row r="24" spans="1:6" ht="19.5" thickBot="1" x14ac:dyDescent="0.35">
      <c r="A24" s="304"/>
      <c r="B24" s="75" t="s">
        <v>487</v>
      </c>
      <c r="C24" s="392">
        <v>4.5</v>
      </c>
      <c r="D24" s="396">
        <v>161.28</v>
      </c>
      <c r="E24" s="394">
        <f t="shared" si="0"/>
        <v>165.78</v>
      </c>
      <c r="F24" s="305"/>
    </row>
    <row r="25" spans="1:6" ht="19.5" thickBot="1" x14ac:dyDescent="0.35">
      <c r="A25" s="301" t="s">
        <v>121</v>
      </c>
      <c r="B25" s="74" t="s">
        <v>122</v>
      </c>
      <c r="C25" s="392">
        <v>0.25</v>
      </c>
      <c r="D25" s="393">
        <v>123.71</v>
      </c>
      <c r="E25" s="394">
        <f t="shared" si="0"/>
        <v>123.96</v>
      </c>
      <c r="F25" s="302"/>
    </row>
    <row r="26" spans="1:6" ht="19.5" thickBot="1" x14ac:dyDescent="0.35">
      <c r="A26" s="306" t="s">
        <v>123</v>
      </c>
      <c r="B26" s="30" t="s">
        <v>124</v>
      </c>
      <c r="C26" s="392">
        <v>35.56</v>
      </c>
      <c r="D26" s="395">
        <v>161.28</v>
      </c>
      <c r="E26" s="394">
        <f t="shared" si="0"/>
        <v>196.84</v>
      </c>
      <c r="F26" s="241"/>
    </row>
    <row r="27" spans="1:6" ht="30.75" thickBot="1" x14ac:dyDescent="0.3">
      <c r="A27" s="306"/>
      <c r="B27" s="30" t="s">
        <v>660</v>
      </c>
      <c r="C27" s="392">
        <v>66.63</v>
      </c>
      <c r="D27" s="365">
        <v>161.28</v>
      </c>
      <c r="E27" s="394">
        <f>C27+D27</f>
        <v>227.91</v>
      </c>
      <c r="F27" s="63"/>
    </row>
    <row r="28" spans="1:6" ht="19.5" thickBot="1" x14ac:dyDescent="0.35">
      <c r="A28" s="307"/>
      <c r="B28" s="75" t="s">
        <v>487</v>
      </c>
      <c r="C28" s="392">
        <v>4.5</v>
      </c>
      <c r="D28" s="396">
        <v>161.28</v>
      </c>
      <c r="E28" s="394">
        <f t="shared" si="0"/>
        <v>165.78</v>
      </c>
      <c r="F28" s="305"/>
    </row>
    <row r="29" spans="1:6" ht="19.5" customHeight="1" thickBot="1" x14ac:dyDescent="0.35">
      <c r="A29" s="308" t="s">
        <v>125</v>
      </c>
      <c r="B29" s="74" t="s">
        <v>126</v>
      </c>
      <c r="C29" s="392">
        <v>0.25</v>
      </c>
      <c r="D29" s="393">
        <v>103.09</v>
      </c>
      <c r="E29" s="394">
        <f t="shared" si="0"/>
        <v>103.34</v>
      </c>
      <c r="F29" s="302"/>
    </row>
    <row r="30" spans="1:6" ht="21" customHeight="1" thickBot="1" x14ac:dyDescent="0.35">
      <c r="A30" s="303" t="s">
        <v>127</v>
      </c>
      <c r="B30" s="30" t="s">
        <v>128</v>
      </c>
      <c r="C30" s="392">
        <v>35.56</v>
      </c>
      <c r="D30" s="395">
        <v>135.51</v>
      </c>
      <c r="E30" s="394">
        <f t="shared" si="0"/>
        <v>171.07</v>
      </c>
      <c r="F30" s="241"/>
    </row>
    <row r="31" spans="1:6" ht="19.5" thickBot="1" x14ac:dyDescent="0.35">
      <c r="A31" s="304"/>
      <c r="B31" s="75" t="s">
        <v>487</v>
      </c>
      <c r="C31" s="392">
        <v>4.5</v>
      </c>
      <c r="D31" s="396">
        <v>135.51</v>
      </c>
      <c r="E31" s="394">
        <f t="shared" si="0"/>
        <v>140.01</v>
      </c>
      <c r="F31" s="305"/>
    </row>
    <row r="32" spans="1:6" ht="30" customHeight="1" thickBot="1" x14ac:dyDescent="0.35">
      <c r="A32" s="301" t="s">
        <v>129</v>
      </c>
      <c r="B32" s="74" t="s">
        <v>130</v>
      </c>
      <c r="C32" s="392">
        <v>0.25</v>
      </c>
      <c r="D32" s="393">
        <v>41.24</v>
      </c>
      <c r="E32" s="394">
        <f t="shared" si="0"/>
        <v>41.49</v>
      </c>
      <c r="F32" s="302"/>
    </row>
    <row r="33" spans="1:6" ht="19.5" thickBot="1" x14ac:dyDescent="0.35">
      <c r="A33" s="303" t="s">
        <v>131</v>
      </c>
      <c r="B33" s="30" t="s">
        <v>132</v>
      </c>
      <c r="C33" s="392">
        <v>35.56</v>
      </c>
      <c r="D33" s="395">
        <v>58.19</v>
      </c>
      <c r="E33" s="394">
        <f t="shared" si="0"/>
        <v>93.75</v>
      </c>
      <c r="F33" s="241"/>
    </row>
    <row r="34" spans="1:6" ht="19.5" thickBot="1" x14ac:dyDescent="0.35">
      <c r="A34" s="304"/>
      <c r="B34" s="75" t="s">
        <v>487</v>
      </c>
      <c r="C34" s="392">
        <v>4.5</v>
      </c>
      <c r="D34" s="396">
        <v>58.19</v>
      </c>
      <c r="E34" s="394">
        <f t="shared" si="0"/>
        <v>62.69</v>
      </c>
      <c r="F34" s="305"/>
    </row>
    <row r="35" spans="1:6" ht="19.5" thickBot="1" x14ac:dyDescent="0.35">
      <c r="A35" s="301" t="s">
        <v>133</v>
      </c>
      <c r="B35" s="74" t="s">
        <v>134</v>
      </c>
      <c r="C35" s="392">
        <v>0.25</v>
      </c>
      <c r="D35" s="395">
        <v>103.09</v>
      </c>
      <c r="E35" s="394">
        <f t="shared" si="0"/>
        <v>103.34</v>
      </c>
      <c r="F35" s="302"/>
    </row>
    <row r="36" spans="1:6" ht="19.5" thickBot="1" x14ac:dyDescent="0.35">
      <c r="A36" s="303" t="s">
        <v>135</v>
      </c>
      <c r="B36" s="76" t="s">
        <v>136</v>
      </c>
      <c r="C36" s="392">
        <v>0.25</v>
      </c>
      <c r="D36" s="395">
        <v>103.09</v>
      </c>
      <c r="E36" s="394">
        <f t="shared" si="0"/>
        <v>103.34</v>
      </c>
      <c r="F36" s="241"/>
    </row>
    <row r="37" spans="1:6" ht="19.5" thickBot="1" x14ac:dyDescent="0.35">
      <c r="A37" s="311" t="s">
        <v>137</v>
      </c>
      <c r="B37" s="398" t="s">
        <v>138</v>
      </c>
      <c r="C37" s="392">
        <v>35.56</v>
      </c>
      <c r="D37" s="395">
        <v>206.18</v>
      </c>
      <c r="E37" s="394">
        <f t="shared" si="0"/>
        <v>241.74</v>
      </c>
      <c r="F37" s="241"/>
    </row>
    <row r="38" spans="1:6" ht="19.5" thickBot="1" x14ac:dyDescent="0.35">
      <c r="A38" s="312"/>
      <c r="B38" s="75" t="s">
        <v>487</v>
      </c>
      <c r="C38" s="392">
        <v>4.5</v>
      </c>
      <c r="D38" s="396">
        <v>206.18</v>
      </c>
      <c r="E38" s="394">
        <f t="shared" si="0"/>
        <v>210.68</v>
      </c>
      <c r="F38" s="305"/>
    </row>
    <row r="39" spans="1:6" ht="29.25" customHeight="1" thickBot="1" x14ac:dyDescent="0.3">
      <c r="A39" s="270"/>
      <c r="B39" s="519" t="s">
        <v>807</v>
      </c>
      <c r="C39" s="520"/>
      <c r="D39" s="520"/>
      <c r="E39" s="521"/>
    </row>
    <row r="40" spans="1:6" ht="45.75" thickBot="1" x14ac:dyDescent="0.3">
      <c r="A40" s="271">
        <v>1</v>
      </c>
      <c r="B40" s="272" t="s">
        <v>663</v>
      </c>
      <c r="C40" s="365">
        <v>0.25</v>
      </c>
      <c r="D40" s="365">
        <v>261.93</v>
      </c>
      <c r="E40" s="365">
        <f>C40+D40</f>
        <v>262.18</v>
      </c>
      <c r="F40" s="63"/>
    </row>
    <row r="41" spans="1:6" ht="45.75" thickBot="1" x14ac:dyDescent="0.3">
      <c r="A41" s="271">
        <v>2</v>
      </c>
      <c r="B41" s="272" t="s">
        <v>664</v>
      </c>
      <c r="C41" s="365">
        <v>0.25</v>
      </c>
      <c r="D41" s="365">
        <v>252.01</v>
      </c>
      <c r="E41" s="365">
        <f t="shared" ref="E41:E62" si="1">C41+D41</f>
        <v>252.26</v>
      </c>
      <c r="F41" s="63"/>
    </row>
    <row r="42" spans="1:6" ht="63" customHeight="1" thickBot="1" x14ac:dyDescent="0.3">
      <c r="A42" s="271">
        <v>3</v>
      </c>
      <c r="B42" s="351" t="s">
        <v>808</v>
      </c>
      <c r="C42" s="365">
        <v>35.56</v>
      </c>
      <c r="D42" s="365">
        <v>263.66000000000003</v>
      </c>
      <c r="E42" s="365">
        <f t="shared" si="1"/>
        <v>299.22000000000003</v>
      </c>
      <c r="F42" s="63"/>
    </row>
    <row r="43" spans="1:6" ht="60.75" thickBot="1" x14ac:dyDescent="0.3">
      <c r="A43" s="271">
        <v>4</v>
      </c>
      <c r="B43" s="272" t="s">
        <v>665</v>
      </c>
      <c r="C43" s="365">
        <v>35.56</v>
      </c>
      <c r="D43" s="365">
        <v>357.35</v>
      </c>
      <c r="E43" s="365">
        <f t="shared" si="1"/>
        <v>392.91</v>
      </c>
      <c r="F43" s="63"/>
    </row>
    <row r="44" spans="1:6" ht="60.75" thickBot="1" x14ac:dyDescent="0.3">
      <c r="A44" s="271">
        <f>A43+1</f>
        <v>5</v>
      </c>
      <c r="B44" s="272" t="s">
        <v>764</v>
      </c>
      <c r="C44" s="365">
        <v>66.63</v>
      </c>
      <c r="D44" s="365">
        <v>357.35</v>
      </c>
      <c r="E44" s="365">
        <f t="shared" si="1"/>
        <v>423.98</v>
      </c>
      <c r="F44" s="63"/>
    </row>
    <row r="45" spans="1:6" ht="60.75" thickBot="1" x14ac:dyDescent="0.3">
      <c r="A45" s="271">
        <f t="shared" ref="A45:A62" si="2">A44+1</f>
        <v>6</v>
      </c>
      <c r="B45" s="399" t="s">
        <v>980</v>
      </c>
      <c r="C45" s="365">
        <v>0.25</v>
      </c>
      <c r="D45" s="365">
        <v>316.51</v>
      </c>
      <c r="E45" s="365">
        <f t="shared" si="1"/>
        <v>316.76</v>
      </c>
      <c r="F45" s="63"/>
    </row>
    <row r="46" spans="1:6" ht="60.75" thickBot="1" x14ac:dyDescent="0.3">
      <c r="A46" s="271">
        <f t="shared" si="2"/>
        <v>7</v>
      </c>
      <c r="B46" s="272" t="s">
        <v>666</v>
      </c>
      <c r="C46" s="365">
        <v>35.56</v>
      </c>
      <c r="D46" s="365">
        <v>345.13</v>
      </c>
      <c r="E46" s="365">
        <f t="shared" si="1"/>
        <v>380.69</v>
      </c>
      <c r="F46" s="63"/>
    </row>
    <row r="47" spans="1:6" ht="60.75" thickBot="1" x14ac:dyDescent="0.3">
      <c r="A47" s="271">
        <f t="shared" si="2"/>
        <v>8</v>
      </c>
      <c r="B47" s="272" t="s">
        <v>765</v>
      </c>
      <c r="C47" s="365">
        <v>66.63</v>
      </c>
      <c r="D47" s="365">
        <v>345.13</v>
      </c>
      <c r="E47" s="365">
        <f t="shared" si="1"/>
        <v>411.76</v>
      </c>
      <c r="F47" s="63"/>
    </row>
    <row r="48" spans="1:6" ht="45.75" thickBot="1" x14ac:dyDescent="0.3">
      <c r="A48" s="271">
        <f t="shared" si="2"/>
        <v>9</v>
      </c>
      <c r="B48" s="272" t="s">
        <v>667</v>
      </c>
      <c r="C48" s="365">
        <v>0.25</v>
      </c>
      <c r="D48" s="365">
        <v>305.37</v>
      </c>
      <c r="E48" s="365">
        <f t="shared" si="1"/>
        <v>305.62</v>
      </c>
      <c r="F48" s="63"/>
    </row>
    <row r="49" spans="1:6" ht="45.75" thickBot="1" x14ac:dyDescent="0.3">
      <c r="A49" s="271">
        <f t="shared" si="2"/>
        <v>10</v>
      </c>
      <c r="B49" s="272" t="s">
        <v>668</v>
      </c>
      <c r="C49" s="365">
        <v>0.25</v>
      </c>
      <c r="D49" s="365">
        <v>261.93</v>
      </c>
      <c r="E49" s="365">
        <f t="shared" si="1"/>
        <v>262.18</v>
      </c>
      <c r="F49" s="63"/>
    </row>
    <row r="50" spans="1:6" ht="60.75" thickBot="1" x14ac:dyDescent="0.3">
      <c r="A50" s="271">
        <f t="shared" si="2"/>
        <v>11</v>
      </c>
      <c r="B50" s="272" t="s">
        <v>669</v>
      </c>
      <c r="C50" s="365">
        <v>35.56</v>
      </c>
      <c r="D50" s="365">
        <v>345.13</v>
      </c>
      <c r="E50" s="365">
        <f t="shared" si="1"/>
        <v>380.69</v>
      </c>
      <c r="F50" s="63"/>
    </row>
    <row r="51" spans="1:6" ht="60.75" thickBot="1" x14ac:dyDescent="0.3">
      <c r="A51" s="271">
        <f t="shared" si="2"/>
        <v>12</v>
      </c>
      <c r="B51" s="272" t="s">
        <v>766</v>
      </c>
      <c r="C51" s="365">
        <v>66.63</v>
      </c>
      <c r="D51" s="365">
        <v>345.13</v>
      </c>
      <c r="E51" s="365">
        <f t="shared" si="1"/>
        <v>411.76</v>
      </c>
      <c r="F51" s="63"/>
    </row>
    <row r="52" spans="1:6" ht="60.75" thickBot="1" x14ac:dyDescent="0.3">
      <c r="A52" s="271">
        <f t="shared" si="2"/>
        <v>13</v>
      </c>
      <c r="B52" s="274" t="s">
        <v>670</v>
      </c>
      <c r="C52" s="365">
        <v>0.25</v>
      </c>
      <c r="D52" s="365">
        <v>301.64</v>
      </c>
      <c r="E52" s="365">
        <f t="shared" si="1"/>
        <v>301.89</v>
      </c>
      <c r="F52" s="63"/>
    </row>
    <row r="53" spans="1:6" ht="60.75" thickBot="1" x14ac:dyDescent="0.3">
      <c r="A53" s="271">
        <f t="shared" si="2"/>
        <v>14</v>
      </c>
      <c r="B53" s="274" t="s">
        <v>671</v>
      </c>
      <c r="C53" s="365">
        <v>0.25</v>
      </c>
      <c r="D53" s="365">
        <v>268.12</v>
      </c>
      <c r="E53" s="365">
        <f t="shared" si="1"/>
        <v>268.37</v>
      </c>
      <c r="F53" s="63"/>
    </row>
    <row r="54" spans="1:6" ht="45.75" thickBot="1" x14ac:dyDescent="0.3">
      <c r="A54" s="271">
        <f t="shared" si="2"/>
        <v>15</v>
      </c>
      <c r="B54" s="274" t="s">
        <v>672</v>
      </c>
      <c r="C54" s="365">
        <v>0.25</v>
      </c>
      <c r="D54" s="365">
        <v>261.93</v>
      </c>
      <c r="E54" s="365">
        <f t="shared" si="1"/>
        <v>262.18</v>
      </c>
      <c r="F54" s="63"/>
    </row>
    <row r="55" spans="1:6" ht="60.75" thickBot="1" x14ac:dyDescent="0.3">
      <c r="A55" s="271">
        <f t="shared" si="2"/>
        <v>16</v>
      </c>
      <c r="B55" s="274" t="s">
        <v>673</v>
      </c>
      <c r="C55" s="365">
        <v>35.56</v>
      </c>
      <c r="D55" s="365">
        <v>524.1</v>
      </c>
      <c r="E55" s="365">
        <f t="shared" si="1"/>
        <v>559.66000000000008</v>
      </c>
      <c r="F55" s="63"/>
    </row>
    <row r="56" spans="1:6" ht="60" thickBot="1" x14ac:dyDescent="0.3">
      <c r="A56" s="271">
        <f t="shared" si="2"/>
        <v>17</v>
      </c>
      <c r="B56" s="274" t="s">
        <v>767</v>
      </c>
      <c r="C56" s="365">
        <v>66.63</v>
      </c>
      <c r="D56" s="365">
        <v>524.1</v>
      </c>
      <c r="E56" s="365">
        <f t="shared" si="1"/>
        <v>590.73</v>
      </c>
      <c r="F56" s="63"/>
    </row>
    <row r="57" spans="1:6" ht="60.75" thickBot="1" x14ac:dyDescent="0.3">
      <c r="A57" s="271">
        <f t="shared" si="2"/>
        <v>18</v>
      </c>
      <c r="B57" s="274" t="s">
        <v>674</v>
      </c>
      <c r="C57" s="365">
        <v>0.25</v>
      </c>
      <c r="D57" s="365">
        <v>402.19</v>
      </c>
      <c r="E57" s="365">
        <f t="shared" si="1"/>
        <v>402.44</v>
      </c>
      <c r="F57" s="63"/>
    </row>
    <row r="58" spans="1:6" ht="72" thickBot="1" x14ac:dyDescent="0.3">
      <c r="A58" s="271">
        <f t="shared" si="2"/>
        <v>19</v>
      </c>
      <c r="B58" s="352" t="s">
        <v>809</v>
      </c>
      <c r="C58" s="365">
        <v>35.56</v>
      </c>
      <c r="D58" s="365">
        <v>583.92999999999995</v>
      </c>
      <c r="E58" s="365">
        <f t="shared" si="1"/>
        <v>619.49</v>
      </c>
      <c r="F58" s="63"/>
    </row>
    <row r="59" spans="1:6" ht="72" thickBot="1" x14ac:dyDescent="0.3">
      <c r="A59" s="271">
        <f t="shared" si="2"/>
        <v>20</v>
      </c>
      <c r="B59" s="352" t="s">
        <v>812</v>
      </c>
      <c r="C59" s="365">
        <v>66.63</v>
      </c>
      <c r="D59" s="365">
        <v>583.92999999999995</v>
      </c>
      <c r="E59" s="365">
        <f t="shared" si="1"/>
        <v>650.55999999999995</v>
      </c>
      <c r="F59" s="63"/>
    </row>
    <row r="60" spans="1:6" ht="57.75" thickBot="1" x14ac:dyDescent="0.3">
      <c r="A60" s="271">
        <f t="shared" si="2"/>
        <v>21</v>
      </c>
      <c r="B60" s="352" t="s">
        <v>810</v>
      </c>
      <c r="C60" s="365">
        <v>0.25</v>
      </c>
      <c r="D60" s="365">
        <v>575.95000000000005</v>
      </c>
      <c r="E60" s="365">
        <f t="shared" si="1"/>
        <v>576.20000000000005</v>
      </c>
      <c r="F60" s="63"/>
    </row>
    <row r="61" spans="1:6" ht="72" thickBot="1" x14ac:dyDescent="0.3">
      <c r="A61" s="271">
        <f t="shared" si="2"/>
        <v>22</v>
      </c>
      <c r="B61" s="352" t="s">
        <v>813</v>
      </c>
      <c r="C61" s="365">
        <v>97.7</v>
      </c>
      <c r="D61" s="365">
        <v>685.88</v>
      </c>
      <c r="E61" s="365">
        <f t="shared" si="1"/>
        <v>783.58</v>
      </c>
      <c r="F61" s="63"/>
    </row>
    <row r="62" spans="1:6" ht="72" thickBot="1" x14ac:dyDescent="0.3">
      <c r="A62" s="271">
        <f t="shared" si="2"/>
        <v>23</v>
      </c>
      <c r="B62" s="352" t="s">
        <v>811</v>
      </c>
      <c r="C62" s="365">
        <v>128.77000000000001</v>
      </c>
      <c r="D62" s="365">
        <v>685.88</v>
      </c>
      <c r="E62" s="365">
        <f t="shared" si="1"/>
        <v>814.65</v>
      </c>
      <c r="F62" s="63"/>
    </row>
    <row r="63" spans="1:6" ht="17.25" customHeight="1" x14ac:dyDescent="0.25">
      <c r="A63" s="69" t="s">
        <v>139</v>
      </c>
      <c r="B63" s="400" t="s">
        <v>144</v>
      </c>
      <c r="C63" s="401"/>
      <c r="D63" s="402"/>
      <c r="E63" s="403"/>
      <c r="F63" s="242"/>
    </row>
    <row r="64" spans="1:6" ht="45" x14ac:dyDescent="0.3">
      <c r="A64" s="16" t="s">
        <v>140</v>
      </c>
      <c r="B64" s="397" t="s">
        <v>141</v>
      </c>
      <c r="C64" s="404"/>
      <c r="D64" s="365">
        <v>62.33</v>
      </c>
      <c r="E64" s="405">
        <f>C64+D64</f>
        <v>62.33</v>
      </c>
      <c r="F64" s="63"/>
    </row>
    <row r="65" spans="1:6" ht="18.75" x14ac:dyDescent="0.3">
      <c r="A65" s="10" t="s">
        <v>142</v>
      </c>
      <c r="B65" s="30" t="s">
        <v>143</v>
      </c>
      <c r="C65" s="62"/>
      <c r="D65" s="273">
        <v>62.33</v>
      </c>
      <c r="E65" s="63">
        <f t="shared" ref="E65:E69" si="3">C65+D65</f>
        <v>62.33</v>
      </c>
      <c r="F65" s="63"/>
    </row>
    <row r="66" spans="1:6" ht="50.25" customHeight="1" x14ac:dyDescent="0.3">
      <c r="A66" s="10" t="s">
        <v>336</v>
      </c>
      <c r="B66" s="30" t="s">
        <v>337</v>
      </c>
      <c r="C66" s="62"/>
      <c r="D66" s="273">
        <v>124.66</v>
      </c>
      <c r="E66" s="63">
        <f t="shared" si="3"/>
        <v>124.66</v>
      </c>
      <c r="F66" s="63"/>
    </row>
    <row r="67" spans="1:6" ht="65.25" customHeight="1" x14ac:dyDescent="0.3">
      <c r="A67" s="10" t="s">
        <v>338</v>
      </c>
      <c r="B67" s="30" t="s">
        <v>339</v>
      </c>
      <c r="C67" s="62"/>
      <c r="D67" s="273">
        <v>155.83000000000001</v>
      </c>
      <c r="E67" s="63">
        <f t="shared" si="3"/>
        <v>155.83000000000001</v>
      </c>
      <c r="F67" s="63"/>
    </row>
    <row r="68" spans="1:6" ht="38.25" hidden="1" customHeight="1" x14ac:dyDescent="0.25">
      <c r="A68" s="10"/>
      <c r="B68" s="30" t="s">
        <v>360</v>
      </c>
      <c r="C68" s="63">
        <v>61</v>
      </c>
      <c r="D68" s="63"/>
      <c r="E68" s="63">
        <f t="shared" si="3"/>
        <v>61</v>
      </c>
    </row>
    <row r="69" spans="1:6" ht="18.75" hidden="1" x14ac:dyDescent="0.25">
      <c r="A69" s="10"/>
      <c r="B69" s="30" t="s">
        <v>840</v>
      </c>
      <c r="C69" s="63">
        <v>129.08000000000001</v>
      </c>
      <c r="D69" s="63"/>
      <c r="E69" s="63">
        <f t="shared" si="3"/>
        <v>129.08000000000001</v>
      </c>
    </row>
    <row r="70" spans="1:6" ht="82.5" customHeight="1" x14ac:dyDescent="0.25">
      <c r="A70" s="512" t="s">
        <v>352</v>
      </c>
      <c r="B70" s="512"/>
      <c r="C70" s="512"/>
      <c r="D70" s="512"/>
      <c r="E70" s="512"/>
    </row>
    <row r="71" spans="1:6" x14ac:dyDescent="0.25">
      <c r="A71" s="79"/>
      <c r="B71" s="79"/>
      <c r="C71" s="79"/>
      <c r="D71" s="79"/>
      <c r="E71" s="79"/>
    </row>
    <row r="72" spans="1:6" x14ac:dyDescent="0.25">
      <c r="B72" s="4" t="s">
        <v>38</v>
      </c>
      <c r="E72" s="4" t="s">
        <v>645</v>
      </c>
    </row>
  </sheetData>
  <mergeCells count="8">
    <mergeCell ref="A70:E70"/>
    <mergeCell ref="C2:E2"/>
    <mergeCell ref="A7:E7"/>
    <mergeCell ref="A8:E8"/>
    <mergeCell ref="B11:E11"/>
    <mergeCell ref="B12:E12"/>
    <mergeCell ref="B39:E39"/>
    <mergeCell ref="E5:F5"/>
  </mergeCells>
  <pageMargins left="0.70866141732283472" right="0.70866141732283472" top="0.74803149606299213" bottom="0.74803149606299213" header="0.31496062992125984" footer="0.31496062992125984"/>
  <pageSetup paperSize="9" scale="50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0000"/>
    <pageSetUpPr fitToPage="1"/>
  </sheetPr>
  <dimension ref="A1:E60"/>
  <sheetViews>
    <sheetView view="pageBreakPreview" topLeftCell="A21" zoomScaleNormal="100" zoomScaleSheetLayoutView="100" workbookViewId="0">
      <selection activeCell="C55" sqref="C55"/>
    </sheetView>
  </sheetViews>
  <sheetFormatPr defaultColWidth="9.140625" defaultRowHeight="18.75" x14ac:dyDescent="0.3"/>
  <cols>
    <col min="1" max="1" width="11.42578125" style="53" customWidth="1"/>
    <col min="2" max="2" width="62.140625" style="53" customWidth="1"/>
    <col min="3" max="3" width="24.140625" style="299" customWidth="1"/>
    <col min="4" max="4" width="27.85546875" style="299" customWidth="1"/>
    <col min="5" max="5" width="24.140625" style="299" customWidth="1"/>
    <col min="6" max="16384" width="9.140625" style="53"/>
  </cols>
  <sheetData>
    <row r="1" spans="1:5" x14ac:dyDescent="0.3">
      <c r="C1" s="95"/>
      <c r="D1" s="350"/>
      <c r="E1" s="350" t="s">
        <v>0</v>
      </c>
    </row>
    <row r="2" spans="1:5" x14ac:dyDescent="0.3">
      <c r="C2" s="486" t="s">
        <v>35</v>
      </c>
      <c r="D2" s="486"/>
      <c r="E2" s="486"/>
    </row>
    <row r="3" spans="1:5" x14ac:dyDescent="0.3">
      <c r="C3" s="95"/>
      <c r="D3" s="350"/>
      <c r="E3" s="350" t="s">
        <v>1</v>
      </c>
    </row>
    <row r="4" spans="1:5" x14ac:dyDescent="0.3">
      <c r="C4" s="95"/>
      <c r="D4" s="350"/>
      <c r="E4" s="350" t="s">
        <v>567</v>
      </c>
    </row>
    <row r="5" spans="1:5" x14ac:dyDescent="0.3">
      <c r="C5" s="95"/>
      <c r="D5" s="350"/>
      <c r="E5" s="350" t="s">
        <v>1181</v>
      </c>
    </row>
    <row r="6" spans="1:5" x14ac:dyDescent="0.3">
      <c r="C6" s="298"/>
      <c r="D6" s="298"/>
      <c r="E6" s="298"/>
    </row>
    <row r="7" spans="1:5" x14ac:dyDescent="0.3">
      <c r="A7" s="522" t="s">
        <v>2</v>
      </c>
      <c r="B7" s="522"/>
      <c r="C7" s="522"/>
      <c r="D7" s="522"/>
      <c r="E7" s="522"/>
    </row>
    <row r="8" spans="1:5" ht="28.5" customHeight="1" x14ac:dyDescent="0.3">
      <c r="A8" s="505" t="s">
        <v>1182</v>
      </c>
      <c r="B8" s="505"/>
      <c r="C8" s="505"/>
      <c r="D8" s="505"/>
      <c r="E8" s="505"/>
    </row>
    <row r="9" spans="1:5" ht="77.25" customHeight="1" x14ac:dyDescent="0.3">
      <c r="A9" s="70" t="s">
        <v>5</v>
      </c>
      <c r="B9" s="71" t="s">
        <v>6</v>
      </c>
      <c r="C9" s="72" t="s">
        <v>438</v>
      </c>
      <c r="D9" s="179" t="s">
        <v>977</v>
      </c>
      <c r="E9" s="73" t="s">
        <v>440</v>
      </c>
    </row>
    <row r="10" spans="1:5" x14ac:dyDescent="0.3">
      <c r="A10" s="70">
        <v>1</v>
      </c>
      <c r="B10" s="314">
        <v>2</v>
      </c>
      <c r="C10" s="315">
        <v>3</v>
      </c>
      <c r="D10" s="315">
        <v>4</v>
      </c>
      <c r="E10" s="315">
        <v>5</v>
      </c>
    </row>
    <row r="11" spans="1:5" ht="18.75" customHeight="1" x14ac:dyDescent="0.3">
      <c r="A11" s="316" t="s">
        <v>145</v>
      </c>
      <c r="B11" s="523" t="s">
        <v>146</v>
      </c>
      <c r="C11" s="524"/>
      <c r="D11" s="524"/>
      <c r="E11" s="525"/>
    </row>
    <row r="12" spans="1:5" ht="20.25" customHeight="1" x14ac:dyDescent="0.3">
      <c r="A12" s="316"/>
      <c r="B12" s="523" t="s">
        <v>595</v>
      </c>
      <c r="C12" s="524"/>
      <c r="D12" s="524"/>
      <c r="E12" s="525"/>
    </row>
    <row r="13" spans="1:5" ht="30" customHeight="1" x14ac:dyDescent="0.3">
      <c r="A13" s="318" t="s">
        <v>386</v>
      </c>
      <c r="B13" s="268" t="s">
        <v>768</v>
      </c>
      <c r="C13" s="129">
        <v>1.1200000000000001</v>
      </c>
      <c r="D13" s="273">
        <v>209.13</v>
      </c>
      <c r="E13" s="63">
        <f>C13+D13</f>
        <v>210.25</v>
      </c>
    </row>
    <row r="14" spans="1:5" ht="22.5" customHeight="1" x14ac:dyDescent="0.3">
      <c r="A14" s="318" t="s">
        <v>145</v>
      </c>
      <c r="B14" s="268" t="s">
        <v>769</v>
      </c>
      <c r="C14" s="129">
        <v>142.22</v>
      </c>
      <c r="D14" s="273">
        <v>282.01</v>
      </c>
      <c r="E14" s="63">
        <f>C14+D14</f>
        <v>424.23</v>
      </c>
    </row>
    <row r="15" spans="1:5" x14ac:dyDescent="0.3">
      <c r="A15" s="318" t="s">
        <v>387</v>
      </c>
      <c r="B15" s="268" t="s">
        <v>770</v>
      </c>
      <c r="C15" s="129">
        <v>2.34</v>
      </c>
      <c r="D15" s="273">
        <v>282.01</v>
      </c>
      <c r="E15" s="63">
        <f t="shared" ref="E15:E57" si="0">C15+D15</f>
        <v>284.34999999999997</v>
      </c>
    </row>
    <row r="16" spans="1:5" ht="28.5" customHeight="1" x14ac:dyDescent="0.3">
      <c r="A16" s="318" t="s">
        <v>388</v>
      </c>
      <c r="B16" s="268" t="s">
        <v>771</v>
      </c>
      <c r="C16" s="129">
        <v>1.1200000000000001</v>
      </c>
      <c r="D16" s="273">
        <v>146.38</v>
      </c>
      <c r="E16" s="63">
        <f t="shared" si="0"/>
        <v>147.5</v>
      </c>
    </row>
    <row r="17" spans="1:5" ht="21.75" customHeight="1" x14ac:dyDescent="0.3">
      <c r="A17" s="318" t="s">
        <v>389</v>
      </c>
      <c r="B17" s="147" t="s">
        <v>772</v>
      </c>
      <c r="C17" s="129">
        <v>142.22</v>
      </c>
      <c r="D17" s="273">
        <v>203.57</v>
      </c>
      <c r="E17" s="63">
        <f>C17+D17</f>
        <v>345.78999999999996</v>
      </c>
    </row>
    <row r="18" spans="1:5" ht="27.75" customHeight="1" x14ac:dyDescent="0.3">
      <c r="A18" s="318" t="s">
        <v>450</v>
      </c>
      <c r="B18" s="268" t="s">
        <v>773</v>
      </c>
      <c r="C18" s="129">
        <v>1.1200000000000001</v>
      </c>
      <c r="D18" s="273">
        <v>209.13</v>
      </c>
      <c r="E18" s="63">
        <f t="shared" si="0"/>
        <v>210.25</v>
      </c>
    </row>
    <row r="19" spans="1:5" ht="24" customHeight="1" x14ac:dyDescent="0.3">
      <c r="A19" s="318" t="s">
        <v>815</v>
      </c>
      <c r="B19" s="268" t="s">
        <v>774</v>
      </c>
      <c r="C19" s="129">
        <v>142.22</v>
      </c>
      <c r="D19" s="273">
        <v>282.01</v>
      </c>
      <c r="E19" s="63">
        <f>C19+D19</f>
        <v>424.23</v>
      </c>
    </row>
    <row r="20" spans="1:5" x14ac:dyDescent="0.3">
      <c r="A20" s="318" t="s">
        <v>896</v>
      </c>
      <c r="B20" s="268" t="s">
        <v>775</v>
      </c>
      <c r="C20" s="129">
        <v>2.34</v>
      </c>
      <c r="D20" s="273">
        <v>282.01</v>
      </c>
      <c r="E20" s="63">
        <f t="shared" si="0"/>
        <v>284.34999999999997</v>
      </c>
    </row>
    <row r="21" spans="1:5" ht="37.5" x14ac:dyDescent="0.3">
      <c r="A21" s="318" t="s">
        <v>898</v>
      </c>
      <c r="B21" s="320" t="s">
        <v>776</v>
      </c>
      <c r="C21" s="129">
        <v>1.1200000000000001</v>
      </c>
      <c r="D21" s="273">
        <v>209.13</v>
      </c>
      <c r="E21" s="63">
        <f t="shared" si="0"/>
        <v>210.25</v>
      </c>
    </row>
    <row r="22" spans="1:5" ht="37.5" x14ac:dyDescent="0.3">
      <c r="A22" s="318" t="s">
        <v>943</v>
      </c>
      <c r="B22" s="320" t="s">
        <v>777</v>
      </c>
      <c r="C22" s="129">
        <v>142.22</v>
      </c>
      <c r="D22" s="273">
        <v>282.01</v>
      </c>
      <c r="E22" s="63">
        <f>C22+D22</f>
        <v>424.23</v>
      </c>
    </row>
    <row r="23" spans="1:5" ht="37.5" x14ac:dyDescent="0.3">
      <c r="A23" s="318" t="s">
        <v>944</v>
      </c>
      <c r="B23" s="320" t="s">
        <v>778</v>
      </c>
      <c r="C23" s="129">
        <v>2.34</v>
      </c>
      <c r="D23" s="273">
        <v>282.01</v>
      </c>
      <c r="E23" s="63">
        <f t="shared" si="0"/>
        <v>284.34999999999997</v>
      </c>
    </row>
    <row r="24" spans="1:5" ht="56.25" x14ac:dyDescent="0.3">
      <c r="A24" s="318" t="s">
        <v>945</v>
      </c>
      <c r="B24" s="320" t="s">
        <v>779</v>
      </c>
      <c r="C24" s="129">
        <v>1.1200000000000001</v>
      </c>
      <c r="D24" s="273">
        <v>209.13</v>
      </c>
      <c r="E24" s="63">
        <f t="shared" si="0"/>
        <v>210.25</v>
      </c>
    </row>
    <row r="25" spans="1:5" ht="27.75" customHeight="1" x14ac:dyDescent="0.3">
      <c r="A25" s="318" t="s">
        <v>946</v>
      </c>
      <c r="B25" s="320" t="s">
        <v>780</v>
      </c>
      <c r="C25" s="129">
        <v>1.1200000000000001</v>
      </c>
      <c r="D25" s="273">
        <v>146.38</v>
      </c>
      <c r="E25" s="63">
        <f t="shared" si="0"/>
        <v>147.5</v>
      </c>
    </row>
    <row r="26" spans="1:5" ht="21.75" customHeight="1" x14ac:dyDescent="0.3">
      <c r="A26" s="318" t="s">
        <v>947</v>
      </c>
      <c r="B26" s="320" t="s">
        <v>781</v>
      </c>
      <c r="C26" s="129">
        <v>142.22</v>
      </c>
      <c r="D26" s="273">
        <v>203.57</v>
      </c>
      <c r="E26" s="63">
        <f>C26+D26</f>
        <v>345.78999999999996</v>
      </c>
    </row>
    <row r="27" spans="1:5" x14ac:dyDescent="0.3">
      <c r="A27" s="318" t="s">
        <v>948</v>
      </c>
      <c r="B27" s="320" t="s">
        <v>782</v>
      </c>
      <c r="C27" s="129">
        <v>2.34</v>
      </c>
      <c r="D27" s="273">
        <v>203.57</v>
      </c>
      <c r="E27" s="63">
        <f t="shared" si="0"/>
        <v>205.91</v>
      </c>
    </row>
    <row r="28" spans="1:5" ht="37.5" x14ac:dyDescent="0.3">
      <c r="A28" s="318" t="s">
        <v>949</v>
      </c>
      <c r="B28" s="320" t="s">
        <v>783</v>
      </c>
      <c r="C28" s="129">
        <v>1.1200000000000001</v>
      </c>
      <c r="D28" s="273">
        <v>146.38</v>
      </c>
      <c r="E28" s="63">
        <f t="shared" si="0"/>
        <v>147.5</v>
      </c>
    </row>
    <row r="29" spans="1:5" ht="37.5" x14ac:dyDescent="0.3">
      <c r="A29" s="318" t="s">
        <v>950</v>
      </c>
      <c r="B29" s="320" t="s">
        <v>784</v>
      </c>
      <c r="C29" s="129">
        <v>142.22</v>
      </c>
      <c r="D29" s="273">
        <v>203.57</v>
      </c>
      <c r="E29" s="63">
        <f t="shared" ref="E29" si="1">C29+D29</f>
        <v>345.78999999999996</v>
      </c>
    </row>
    <row r="30" spans="1:5" ht="15.75" customHeight="1" x14ac:dyDescent="0.3">
      <c r="A30" s="318" t="s">
        <v>951</v>
      </c>
      <c r="B30" s="320" t="s">
        <v>785</v>
      </c>
      <c r="C30" s="129">
        <v>2.34</v>
      </c>
      <c r="D30" s="273">
        <v>203.57</v>
      </c>
      <c r="E30" s="63">
        <f t="shared" si="0"/>
        <v>205.91</v>
      </c>
    </row>
    <row r="31" spans="1:5" x14ac:dyDescent="0.3">
      <c r="A31" s="318" t="s">
        <v>952</v>
      </c>
      <c r="B31" s="320" t="s">
        <v>786</v>
      </c>
      <c r="C31" s="129">
        <v>1.1200000000000001</v>
      </c>
      <c r="D31" s="273">
        <v>209.13</v>
      </c>
      <c r="E31" s="63">
        <f t="shared" si="0"/>
        <v>210.25</v>
      </c>
    </row>
    <row r="32" spans="1:5" x14ac:dyDescent="0.3">
      <c r="A32" s="318" t="s">
        <v>953</v>
      </c>
      <c r="B32" s="321" t="s">
        <v>787</v>
      </c>
      <c r="C32" s="129">
        <v>142.22</v>
      </c>
      <c r="D32" s="273">
        <v>282.01</v>
      </c>
      <c r="E32" s="63">
        <f t="shared" ref="E32" si="2">C32+D32</f>
        <v>424.23</v>
      </c>
    </row>
    <row r="33" spans="1:5" x14ac:dyDescent="0.3">
      <c r="A33" s="318" t="s">
        <v>954</v>
      </c>
      <c r="B33" s="321" t="s">
        <v>788</v>
      </c>
      <c r="C33" s="129">
        <v>2.34</v>
      </c>
      <c r="D33" s="273">
        <v>282.01</v>
      </c>
      <c r="E33" s="63">
        <f t="shared" si="0"/>
        <v>284.34999999999997</v>
      </c>
    </row>
    <row r="34" spans="1:5" ht="15" customHeight="1" x14ac:dyDescent="0.3">
      <c r="A34" s="318" t="s">
        <v>955</v>
      </c>
      <c r="B34" s="321" t="s">
        <v>789</v>
      </c>
      <c r="C34" s="129">
        <v>1.1200000000000001</v>
      </c>
      <c r="D34" s="273">
        <v>209.13</v>
      </c>
      <c r="E34" s="63">
        <f t="shared" si="0"/>
        <v>210.25</v>
      </c>
    </row>
    <row r="35" spans="1:5" ht="18" customHeight="1" x14ac:dyDescent="0.3">
      <c r="A35" s="318" t="s">
        <v>956</v>
      </c>
      <c r="B35" s="321" t="s">
        <v>790</v>
      </c>
      <c r="C35" s="129">
        <v>142.22</v>
      </c>
      <c r="D35" s="273">
        <v>282.01</v>
      </c>
      <c r="E35" s="63">
        <f t="shared" ref="E35" si="3">C35+D35</f>
        <v>424.23</v>
      </c>
    </row>
    <row r="36" spans="1:5" x14ac:dyDescent="0.3">
      <c r="A36" s="318" t="s">
        <v>957</v>
      </c>
      <c r="B36" s="321" t="s">
        <v>791</v>
      </c>
      <c r="C36" s="129">
        <v>2.34</v>
      </c>
      <c r="D36" s="273">
        <v>282.01</v>
      </c>
      <c r="E36" s="63">
        <f t="shared" si="0"/>
        <v>284.34999999999997</v>
      </c>
    </row>
    <row r="37" spans="1:5" x14ac:dyDescent="0.3">
      <c r="A37" s="318" t="s">
        <v>958</v>
      </c>
      <c r="B37" s="322" t="s">
        <v>792</v>
      </c>
      <c r="C37" s="129">
        <v>1.1200000000000001</v>
      </c>
      <c r="D37" s="365">
        <v>209.13</v>
      </c>
      <c r="E37" s="63">
        <f>C37+D37</f>
        <v>210.25</v>
      </c>
    </row>
    <row r="38" spans="1:5" x14ac:dyDescent="0.3">
      <c r="A38" s="318" t="s">
        <v>959</v>
      </c>
      <c r="B38" s="322" t="s">
        <v>793</v>
      </c>
      <c r="C38" s="129">
        <v>142.22</v>
      </c>
      <c r="D38" s="273">
        <v>282.01</v>
      </c>
      <c r="E38" s="63">
        <f t="shared" ref="E38:E40" si="4">C38+D38</f>
        <v>424.23</v>
      </c>
    </row>
    <row r="39" spans="1:5" x14ac:dyDescent="0.3">
      <c r="A39" s="318" t="s">
        <v>960</v>
      </c>
      <c r="B39" s="321" t="s">
        <v>794</v>
      </c>
      <c r="C39" s="129">
        <v>1.1200000000000001</v>
      </c>
      <c r="D39" s="273">
        <v>209.13</v>
      </c>
      <c r="E39" s="63">
        <f t="shared" si="4"/>
        <v>210.25</v>
      </c>
    </row>
    <row r="40" spans="1:5" ht="16.5" customHeight="1" x14ac:dyDescent="0.3">
      <c r="A40" s="318" t="s">
        <v>961</v>
      </c>
      <c r="B40" s="321" t="s">
        <v>795</v>
      </c>
      <c r="C40" s="129">
        <v>142.22</v>
      </c>
      <c r="D40" s="273">
        <v>282.01</v>
      </c>
      <c r="E40" s="63">
        <f t="shared" si="4"/>
        <v>424.23</v>
      </c>
    </row>
    <row r="41" spans="1:5" ht="15.75" customHeight="1" x14ac:dyDescent="0.3">
      <c r="A41" s="318" t="s">
        <v>962</v>
      </c>
      <c r="B41" s="321" t="s">
        <v>796</v>
      </c>
      <c r="C41" s="129">
        <v>2.34</v>
      </c>
      <c r="D41" s="273">
        <v>282.01</v>
      </c>
      <c r="E41" s="63">
        <f t="shared" si="0"/>
        <v>284.34999999999997</v>
      </c>
    </row>
    <row r="42" spans="1:5" ht="15.75" customHeight="1" x14ac:dyDescent="0.3">
      <c r="A42" s="318" t="s">
        <v>963</v>
      </c>
      <c r="B42" s="322" t="s">
        <v>574</v>
      </c>
      <c r="C42" s="129"/>
      <c r="D42" s="273">
        <v>41.83</v>
      </c>
      <c r="E42" s="63">
        <f t="shared" si="0"/>
        <v>41.83</v>
      </c>
    </row>
    <row r="43" spans="1:5" ht="37.5" x14ac:dyDescent="0.3">
      <c r="A43" s="318" t="s">
        <v>964</v>
      </c>
      <c r="B43" s="322" t="s">
        <v>867</v>
      </c>
      <c r="C43" s="129"/>
      <c r="D43" s="273">
        <v>54.75</v>
      </c>
      <c r="E43" s="63">
        <f t="shared" si="0"/>
        <v>54.75</v>
      </c>
    </row>
    <row r="44" spans="1:5" x14ac:dyDescent="0.3">
      <c r="A44" s="318" t="s">
        <v>965</v>
      </c>
      <c r="B44" s="149" t="s">
        <v>147</v>
      </c>
      <c r="C44" s="129">
        <v>1.1200000000000001</v>
      </c>
      <c r="D44" s="273">
        <v>188.24</v>
      </c>
      <c r="E44" s="63">
        <f t="shared" si="0"/>
        <v>189.36</v>
      </c>
    </row>
    <row r="45" spans="1:5" ht="37.5" x14ac:dyDescent="0.3">
      <c r="A45" s="318" t="s">
        <v>966</v>
      </c>
      <c r="B45" s="323" t="s">
        <v>797</v>
      </c>
      <c r="C45" s="129">
        <v>142.22</v>
      </c>
      <c r="D45" s="273">
        <v>276.82</v>
      </c>
      <c r="E45" s="63">
        <f>C45+D45</f>
        <v>419.03999999999996</v>
      </c>
    </row>
    <row r="46" spans="1:5" ht="37.5" x14ac:dyDescent="0.3">
      <c r="A46" s="318" t="s">
        <v>967</v>
      </c>
      <c r="B46" s="323" t="s">
        <v>798</v>
      </c>
      <c r="C46" s="129">
        <v>2.34</v>
      </c>
      <c r="D46" s="273">
        <v>276.82</v>
      </c>
      <c r="E46" s="63">
        <f t="shared" si="0"/>
        <v>279.15999999999997</v>
      </c>
    </row>
    <row r="47" spans="1:5" x14ac:dyDescent="0.3">
      <c r="A47" s="318" t="s">
        <v>968</v>
      </c>
      <c r="B47" s="322" t="s">
        <v>575</v>
      </c>
      <c r="C47" s="129">
        <v>0.98</v>
      </c>
      <c r="D47" s="273">
        <v>41.83</v>
      </c>
      <c r="E47" s="63">
        <f t="shared" si="0"/>
        <v>42.809999999999995</v>
      </c>
    </row>
    <row r="48" spans="1:5" x14ac:dyDescent="0.3">
      <c r="A48" s="318" t="s">
        <v>969</v>
      </c>
      <c r="B48" s="322" t="s">
        <v>576</v>
      </c>
      <c r="C48" s="129"/>
      <c r="D48" s="273">
        <v>20.92</v>
      </c>
      <c r="E48" s="63">
        <f t="shared" si="0"/>
        <v>20.92</v>
      </c>
    </row>
    <row r="49" spans="1:5" x14ac:dyDescent="0.3">
      <c r="A49" s="318" t="s">
        <v>970</v>
      </c>
      <c r="B49" s="321" t="s">
        <v>530</v>
      </c>
      <c r="C49" s="129"/>
      <c r="D49" s="273">
        <v>69.78</v>
      </c>
      <c r="E49" s="63">
        <f t="shared" si="0"/>
        <v>69.78</v>
      </c>
    </row>
    <row r="50" spans="1:5" x14ac:dyDescent="0.3">
      <c r="A50" s="318" t="s">
        <v>971</v>
      </c>
      <c r="B50" s="321" t="s">
        <v>760</v>
      </c>
      <c r="C50" s="129"/>
      <c r="D50" s="273">
        <v>23.72</v>
      </c>
      <c r="E50" s="63">
        <f t="shared" si="0"/>
        <v>23.72</v>
      </c>
    </row>
    <row r="51" spans="1:5" x14ac:dyDescent="0.3">
      <c r="A51" s="318" t="s">
        <v>972</v>
      </c>
      <c r="B51" s="321" t="s">
        <v>761</v>
      </c>
      <c r="C51" s="129"/>
      <c r="D51" s="273">
        <v>23.72</v>
      </c>
      <c r="E51" s="63">
        <f t="shared" si="0"/>
        <v>23.72</v>
      </c>
    </row>
    <row r="52" spans="1:5" x14ac:dyDescent="0.3">
      <c r="A52" s="318" t="s">
        <v>973</v>
      </c>
      <c r="B52" s="321" t="s">
        <v>762</v>
      </c>
      <c r="C52" s="129"/>
      <c r="D52" s="273">
        <v>33.47</v>
      </c>
      <c r="E52" s="63">
        <f t="shared" si="0"/>
        <v>33.47</v>
      </c>
    </row>
    <row r="53" spans="1:5" x14ac:dyDescent="0.3">
      <c r="A53" s="318" t="s">
        <v>974</v>
      </c>
      <c r="B53" s="321" t="s">
        <v>763</v>
      </c>
      <c r="C53" s="129"/>
      <c r="D53" s="273">
        <v>33.47</v>
      </c>
      <c r="E53" s="63">
        <f t="shared" si="0"/>
        <v>33.47</v>
      </c>
    </row>
    <row r="54" spans="1:5" ht="37.5" x14ac:dyDescent="0.3">
      <c r="A54" s="318" t="s">
        <v>975</v>
      </c>
      <c r="B54" s="321" t="s">
        <v>806</v>
      </c>
      <c r="C54" s="129"/>
      <c r="D54" s="273">
        <v>69.78</v>
      </c>
      <c r="E54" s="63">
        <f t="shared" si="0"/>
        <v>69.78</v>
      </c>
    </row>
    <row r="55" spans="1:5" x14ac:dyDescent="0.3">
      <c r="A55" s="324"/>
      <c r="B55" s="321" t="s">
        <v>441</v>
      </c>
      <c r="C55" s="273"/>
      <c r="D55" s="63"/>
      <c r="E55" s="63"/>
    </row>
    <row r="56" spans="1:5" ht="19.5" x14ac:dyDescent="0.3">
      <c r="A56" s="324"/>
      <c r="B56" s="327" t="s">
        <v>611</v>
      </c>
      <c r="C56" s="319">
        <v>0.12</v>
      </c>
      <c r="D56" s="273"/>
      <c r="E56" s="63">
        <v>0.12</v>
      </c>
    </row>
    <row r="57" spans="1:5" ht="19.5" x14ac:dyDescent="0.3">
      <c r="A57" s="324"/>
      <c r="B57" s="325" t="s">
        <v>1168</v>
      </c>
      <c r="C57" s="326">
        <v>0.88</v>
      </c>
      <c r="D57" s="63"/>
      <c r="E57" s="63">
        <f t="shared" si="0"/>
        <v>0.88</v>
      </c>
    </row>
    <row r="58" spans="1:5" ht="34.5" customHeight="1" x14ac:dyDescent="0.3">
      <c r="B58" s="317" t="s">
        <v>38</v>
      </c>
      <c r="C58" s="380"/>
      <c r="E58" s="299" t="s">
        <v>661</v>
      </c>
    </row>
    <row r="59" spans="1:5" x14ac:dyDescent="0.3">
      <c r="C59" s="381"/>
    </row>
    <row r="60" spans="1:5" x14ac:dyDescent="0.3">
      <c r="C60" s="382"/>
    </row>
  </sheetData>
  <mergeCells count="5">
    <mergeCell ref="A7:E7"/>
    <mergeCell ref="A8:E8"/>
    <mergeCell ref="B11:E11"/>
    <mergeCell ref="B12:E12"/>
    <mergeCell ref="C2:E2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2" fitToWidth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0000"/>
    <pageSetUpPr fitToPage="1"/>
  </sheetPr>
  <dimension ref="A1:E43"/>
  <sheetViews>
    <sheetView view="pageBreakPreview" zoomScale="60" zoomScaleNormal="100" workbookViewId="0">
      <selection activeCell="E39" sqref="E39"/>
    </sheetView>
  </sheetViews>
  <sheetFormatPr defaultColWidth="9.140625" defaultRowHeight="15" x14ac:dyDescent="0.25"/>
  <cols>
    <col min="1" max="1" width="12.85546875" style="80" customWidth="1"/>
    <col min="2" max="2" width="60.140625" style="80" customWidth="1"/>
    <col min="3" max="4" width="15.7109375" style="80" customWidth="1"/>
    <col min="5" max="5" width="19.140625" style="80" customWidth="1"/>
    <col min="6" max="16384" width="9.140625" style="80"/>
  </cols>
  <sheetData>
    <row r="1" spans="1:5" ht="18.75" x14ac:dyDescent="0.3">
      <c r="C1" s="95"/>
      <c r="D1" s="350"/>
      <c r="E1" s="350" t="s">
        <v>0</v>
      </c>
    </row>
    <row r="2" spans="1:5" ht="18.75" customHeight="1" x14ac:dyDescent="0.3">
      <c r="B2" s="215"/>
      <c r="C2" s="486" t="s">
        <v>35</v>
      </c>
      <c r="D2" s="486"/>
      <c r="E2" s="486"/>
    </row>
    <row r="3" spans="1:5" ht="18.75" x14ac:dyDescent="0.3">
      <c r="C3" s="95"/>
      <c r="D3" s="350"/>
      <c r="E3" s="350" t="s">
        <v>1</v>
      </c>
    </row>
    <row r="4" spans="1:5" ht="18.75" x14ac:dyDescent="0.3">
      <c r="C4" s="95"/>
      <c r="D4" s="350"/>
      <c r="E4" s="350" t="s">
        <v>567</v>
      </c>
    </row>
    <row r="5" spans="1:5" ht="18.75" x14ac:dyDescent="0.3">
      <c r="C5" s="95"/>
      <c r="D5" s="350"/>
      <c r="E5" s="350" t="s">
        <v>1181</v>
      </c>
    </row>
    <row r="7" spans="1:5" x14ac:dyDescent="0.25">
      <c r="A7" s="528" t="s">
        <v>2</v>
      </c>
      <c r="B7" s="528"/>
      <c r="C7" s="528"/>
      <c r="D7" s="528"/>
      <c r="E7" s="528"/>
    </row>
    <row r="8" spans="1:5" ht="21.75" customHeight="1" x14ac:dyDescent="0.25">
      <c r="A8" s="529" t="s">
        <v>1185</v>
      </c>
      <c r="B8" s="529"/>
      <c r="C8" s="529"/>
      <c r="D8" s="529"/>
      <c r="E8" s="529"/>
    </row>
    <row r="10" spans="1:5" ht="60" x14ac:dyDescent="0.25">
      <c r="A10" s="81" t="s">
        <v>5</v>
      </c>
      <c r="B10" s="82" t="s">
        <v>6</v>
      </c>
      <c r="C10" s="83" t="s">
        <v>438</v>
      </c>
      <c r="D10" s="179" t="s">
        <v>977</v>
      </c>
      <c r="E10" s="83" t="s">
        <v>440</v>
      </c>
    </row>
    <row r="11" spans="1:5" x14ac:dyDescent="0.25">
      <c r="A11" s="81">
        <v>1</v>
      </c>
      <c r="B11" s="189">
        <v>2</v>
      </c>
      <c r="C11" s="85">
        <v>3</v>
      </c>
      <c r="D11" s="85">
        <v>4</v>
      </c>
      <c r="E11" s="85">
        <v>5</v>
      </c>
    </row>
    <row r="12" spans="1:5" x14ac:dyDescent="0.25">
      <c r="A12" s="190" t="s">
        <v>4</v>
      </c>
      <c r="B12" s="530" t="s">
        <v>7</v>
      </c>
      <c r="C12" s="527"/>
      <c r="D12" s="527"/>
      <c r="E12" s="527"/>
    </row>
    <row r="13" spans="1:5" x14ac:dyDescent="0.25">
      <c r="A13" s="190" t="s">
        <v>8</v>
      </c>
      <c r="B13" s="530" t="s">
        <v>9</v>
      </c>
      <c r="C13" s="527"/>
      <c r="D13" s="527"/>
      <c r="E13" s="527"/>
    </row>
    <row r="14" spans="1:5" ht="15" customHeight="1" x14ac:dyDescent="0.25">
      <c r="A14" s="191" t="s">
        <v>10</v>
      </c>
      <c r="B14" s="192" t="s">
        <v>3</v>
      </c>
      <c r="C14" s="193">
        <v>3.67</v>
      </c>
      <c r="D14" s="193">
        <v>59.11</v>
      </c>
      <c r="E14" s="193">
        <f>C14+D14</f>
        <v>62.78</v>
      </c>
    </row>
    <row r="15" spans="1:5" ht="15" customHeight="1" x14ac:dyDescent="0.25">
      <c r="A15" s="191" t="s">
        <v>11</v>
      </c>
      <c r="B15" s="192" t="s">
        <v>12</v>
      </c>
      <c r="C15" s="193">
        <v>3.67</v>
      </c>
      <c r="D15" s="193">
        <v>88.54</v>
      </c>
      <c r="E15" s="193">
        <f t="shared" ref="E15:E20" si="0">C15+D15</f>
        <v>92.210000000000008</v>
      </c>
    </row>
    <row r="16" spans="1:5" ht="15" customHeight="1" x14ac:dyDescent="0.25">
      <c r="A16" s="191" t="s">
        <v>13</v>
      </c>
      <c r="B16" s="192" t="s">
        <v>14</v>
      </c>
      <c r="C16" s="193">
        <v>3.67</v>
      </c>
      <c r="D16" s="193">
        <v>132.81</v>
      </c>
      <c r="E16" s="193">
        <f t="shared" si="0"/>
        <v>136.47999999999999</v>
      </c>
    </row>
    <row r="17" spans="1:5" ht="15" customHeight="1" x14ac:dyDescent="0.25">
      <c r="A17" s="191" t="s">
        <v>15</v>
      </c>
      <c r="B17" s="192" t="s">
        <v>16</v>
      </c>
      <c r="C17" s="193">
        <v>4.8</v>
      </c>
      <c r="D17" s="193">
        <v>132.91</v>
      </c>
      <c r="E17" s="193">
        <f t="shared" si="0"/>
        <v>137.71</v>
      </c>
    </row>
    <row r="18" spans="1:5" ht="15" customHeight="1" x14ac:dyDescent="0.25">
      <c r="A18" s="191" t="s">
        <v>377</v>
      </c>
      <c r="B18" s="192" t="s">
        <v>17</v>
      </c>
      <c r="C18" s="193">
        <v>3.24</v>
      </c>
      <c r="D18" s="193">
        <v>74.5</v>
      </c>
      <c r="E18" s="193">
        <f t="shared" si="0"/>
        <v>77.739999999999995</v>
      </c>
    </row>
    <row r="19" spans="1:5" ht="15" customHeight="1" x14ac:dyDescent="0.25">
      <c r="A19" s="191" t="s">
        <v>378</v>
      </c>
      <c r="B19" s="192" t="s">
        <v>18</v>
      </c>
      <c r="C19" s="193">
        <v>2.21</v>
      </c>
      <c r="D19" s="193">
        <v>134.4</v>
      </c>
      <c r="E19" s="193">
        <f t="shared" si="0"/>
        <v>136.61000000000001</v>
      </c>
    </row>
    <row r="20" spans="1:5" ht="15" customHeight="1" x14ac:dyDescent="0.25">
      <c r="A20" s="191" t="s">
        <v>19</v>
      </c>
      <c r="B20" s="192" t="s">
        <v>20</v>
      </c>
      <c r="C20" s="193">
        <v>2.31</v>
      </c>
      <c r="D20" s="193">
        <v>254.21</v>
      </c>
      <c r="E20" s="193">
        <f t="shared" si="0"/>
        <v>256.52</v>
      </c>
    </row>
    <row r="21" spans="1:5" x14ac:dyDescent="0.25">
      <c r="A21" s="376" t="s">
        <v>21</v>
      </c>
      <c r="B21" s="375"/>
      <c r="C21" s="383"/>
      <c r="D21" s="375"/>
      <c r="E21" s="375"/>
    </row>
    <row r="22" spans="1:5" ht="15" customHeight="1" x14ac:dyDescent="0.25">
      <c r="A22" s="191" t="s">
        <v>22</v>
      </c>
      <c r="B22" s="192" t="s">
        <v>3</v>
      </c>
      <c r="C22" s="193">
        <v>3.67</v>
      </c>
      <c r="D22" s="193">
        <v>132.81</v>
      </c>
      <c r="E22" s="193">
        <f>C22+D22</f>
        <v>136.47999999999999</v>
      </c>
    </row>
    <row r="23" spans="1:5" ht="15" customHeight="1" x14ac:dyDescent="0.25">
      <c r="A23" s="191" t="s">
        <v>256</v>
      </c>
      <c r="B23" s="192" t="s">
        <v>12</v>
      </c>
      <c r="C23" s="193">
        <v>3.67</v>
      </c>
      <c r="D23" s="193">
        <v>132.81</v>
      </c>
      <c r="E23" s="193">
        <f t="shared" ref="E23:E29" si="1">C23+D23</f>
        <v>136.47999999999999</v>
      </c>
    </row>
    <row r="24" spans="1:5" ht="15" customHeight="1" x14ac:dyDescent="0.25">
      <c r="A24" s="194" t="s">
        <v>23</v>
      </c>
      <c r="B24" s="192" t="s">
        <v>14</v>
      </c>
      <c r="C24" s="193">
        <v>3.67</v>
      </c>
      <c r="D24" s="193">
        <v>177.08</v>
      </c>
      <c r="E24" s="193">
        <f t="shared" si="1"/>
        <v>180.75</v>
      </c>
    </row>
    <row r="25" spans="1:5" x14ac:dyDescent="0.25">
      <c r="A25" s="191" t="s">
        <v>24</v>
      </c>
      <c r="B25" s="192" t="s">
        <v>25</v>
      </c>
      <c r="C25" s="193">
        <v>3.67</v>
      </c>
      <c r="D25" s="193">
        <v>218.91</v>
      </c>
      <c r="E25" s="193">
        <f t="shared" si="1"/>
        <v>222.57999999999998</v>
      </c>
    </row>
    <row r="26" spans="1:5" ht="15" customHeight="1" x14ac:dyDescent="0.25">
      <c r="A26" s="191" t="s">
        <v>26</v>
      </c>
      <c r="B26" s="192" t="s">
        <v>16</v>
      </c>
      <c r="C26" s="193">
        <v>4.8</v>
      </c>
      <c r="D26" s="193">
        <v>133.49</v>
      </c>
      <c r="E26" s="193">
        <f t="shared" si="1"/>
        <v>138.29000000000002</v>
      </c>
    </row>
    <row r="27" spans="1:5" ht="15" customHeight="1" x14ac:dyDescent="0.25">
      <c r="A27" s="191" t="s">
        <v>27</v>
      </c>
      <c r="B27" s="192" t="s">
        <v>17</v>
      </c>
      <c r="C27" s="193">
        <v>3.24</v>
      </c>
      <c r="D27" s="193">
        <v>89.09</v>
      </c>
      <c r="E27" s="193">
        <f t="shared" si="1"/>
        <v>92.33</v>
      </c>
    </row>
    <row r="28" spans="1:5" ht="15" customHeight="1" x14ac:dyDescent="0.25">
      <c r="A28" s="191" t="s">
        <v>28</v>
      </c>
      <c r="B28" s="192" t="s">
        <v>18</v>
      </c>
      <c r="C28" s="193">
        <v>2.21</v>
      </c>
      <c r="D28" s="193">
        <v>224.01</v>
      </c>
      <c r="E28" s="193">
        <f t="shared" si="1"/>
        <v>226.22</v>
      </c>
    </row>
    <row r="29" spans="1:5" ht="15" customHeight="1" x14ac:dyDescent="0.25">
      <c r="A29" s="191" t="s">
        <v>29</v>
      </c>
      <c r="B29" s="192" t="s">
        <v>20</v>
      </c>
      <c r="C29" s="193">
        <v>2.31</v>
      </c>
      <c r="D29" s="193">
        <v>404.23</v>
      </c>
      <c r="E29" s="193">
        <f t="shared" si="1"/>
        <v>406.54</v>
      </c>
    </row>
    <row r="30" spans="1:5" ht="24.75" customHeight="1" x14ac:dyDescent="0.25">
      <c r="A30" s="531" t="s">
        <v>30</v>
      </c>
      <c r="B30" s="527"/>
      <c r="C30" s="527"/>
      <c r="D30" s="527"/>
      <c r="E30" s="527"/>
    </row>
    <row r="31" spans="1:5" ht="33" customHeight="1" x14ac:dyDescent="0.25">
      <c r="A31" s="195" t="s">
        <v>31</v>
      </c>
      <c r="B31" s="196" t="s">
        <v>32</v>
      </c>
      <c r="C31" s="244">
        <v>0</v>
      </c>
      <c r="D31" s="200">
        <v>50.51</v>
      </c>
      <c r="E31" s="200">
        <f>C31+D31</f>
        <v>50.51</v>
      </c>
    </row>
    <row r="32" spans="1:5" ht="30.75" customHeight="1" x14ac:dyDescent="0.25">
      <c r="A32" s="195" t="s">
        <v>33</v>
      </c>
      <c r="B32" s="196" t="s">
        <v>34</v>
      </c>
      <c r="C32" s="244">
        <v>0</v>
      </c>
      <c r="D32" s="200">
        <v>50.51</v>
      </c>
      <c r="E32" s="200">
        <f>C32+D32</f>
        <v>50.51</v>
      </c>
    </row>
    <row r="33" spans="1:5" x14ac:dyDescent="0.25">
      <c r="A33" s="526" t="s">
        <v>353</v>
      </c>
      <c r="B33" s="527"/>
      <c r="C33" s="527"/>
      <c r="D33" s="527"/>
      <c r="E33" s="527"/>
    </row>
    <row r="34" spans="1:5" x14ac:dyDescent="0.25">
      <c r="A34" s="91" t="s">
        <v>354</v>
      </c>
      <c r="B34" s="91" t="s">
        <v>355</v>
      </c>
      <c r="C34" s="193">
        <v>10.68</v>
      </c>
      <c r="D34" s="193">
        <v>266.10000000000002</v>
      </c>
      <c r="E34" s="193">
        <f>C34+D34</f>
        <v>276.78000000000003</v>
      </c>
    </row>
    <row r="35" spans="1:5" x14ac:dyDescent="0.25">
      <c r="A35" s="91" t="s">
        <v>356</v>
      </c>
      <c r="B35" s="91" t="s">
        <v>357</v>
      </c>
      <c r="C35" s="193">
        <v>10.68</v>
      </c>
      <c r="D35" s="193">
        <v>266.10000000000002</v>
      </c>
      <c r="E35" s="193">
        <f t="shared" ref="E35:E38" si="2">C35+D35</f>
        <v>276.78000000000003</v>
      </c>
    </row>
    <row r="36" spans="1:5" x14ac:dyDescent="0.25">
      <c r="A36" s="91" t="s">
        <v>358</v>
      </c>
      <c r="B36" s="91" t="s">
        <v>359</v>
      </c>
      <c r="C36" s="193">
        <v>3.62</v>
      </c>
      <c r="D36" s="193">
        <v>450.05</v>
      </c>
      <c r="E36" s="193">
        <f t="shared" si="2"/>
        <v>453.67</v>
      </c>
    </row>
    <row r="37" spans="1:5" x14ac:dyDescent="0.25">
      <c r="A37" s="197" t="s">
        <v>245</v>
      </c>
      <c r="B37" s="91" t="s">
        <v>379</v>
      </c>
      <c r="C37" s="200">
        <v>21.58</v>
      </c>
      <c r="D37" s="200">
        <v>440.09</v>
      </c>
      <c r="E37" s="200">
        <f t="shared" si="2"/>
        <v>461.66999999999996</v>
      </c>
    </row>
    <row r="38" spans="1:5" ht="30" x14ac:dyDescent="0.25">
      <c r="A38" s="91" t="s">
        <v>246</v>
      </c>
      <c r="B38" s="91" t="s">
        <v>380</v>
      </c>
      <c r="C38" s="200">
        <v>21.58</v>
      </c>
      <c r="D38" s="366">
        <v>495.02</v>
      </c>
      <c r="E38" s="200">
        <f t="shared" si="2"/>
        <v>516.6</v>
      </c>
    </row>
    <row r="39" spans="1:5" ht="75" x14ac:dyDescent="0.25">
      <c r="A39" s="198" t="s">
        <v>238</v>
      </c>
      <c r="B39" s="198" t="s">
        <v>528</v>
      </c>
      <c r="C39" s="199" t="s">
        <v>607</v>
      </c>
      <c r="D39" s="200">
        <v>613.61</v>
      </c>
      <c r="E39" s="200">
        <f>D39</f>
        <v>613.61</v>
      </c>
    </row>
    <row r="40" spans="1:5" x14ac:dyDescent="0.25">
      <c r="A40" s="91" t="s">
        <v>240</v>
      </c>
      <c r="B40" s="201" t="s">
        <v>529</v>
      </c>
      <c r="C40" s="288">
        <v>18.809999999999999</v>
      </c>
      <c r="D40" s="200">
        <v>476.64</v>
      </c>
      <c r="E40" s="200">
        <f t="shared" ref="E40" si="3">C40+D40</f>
        <v>495.45</v>
      </c>
    </row>
    <row r="41" spans="1:5" ht="75" x14ac:dyDescent="0.25">
      <c r="A41" s="243" t="s">
        <v>241</v>
      </c>
      <c r="B41" s="243" t="s">
        <v>632</v>
      </c>
      <c r="C41" s="199" t="s">
        <v>607</v>
      </c>
      <c r="D41" s="213">
        <v>105.08</v>
      </c>
      <c r="E41" s="213">
        <f>D41</f>
        <v>105.08</v>
      </c>
    </row>
    <row r="43" spans="1:5" x14ac:dyDescent="0.25">
      <c r="B43" s="80" t="s">
        <v>37</v>
      </c>
      <c r="E43" s="80" t="s">
        <v>661</v>
      </c>
    </row>
  </sheetData>
  <mergeCells count="7">
    <mergeCell ref="C2:E2"/>
    <mergeCell ref="A33:E33"/>
    <mergeCell ref="A7:E7"/>
    <mergeCell ref="A8:E8"/>
    <mergeCell ref="B12:E12"/>
    <mergeCell ref="B13:E13"/>
    <mergeCell ref="A30:E30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0" fitToHeight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0000"/>
    <pageSetUpPr fitToPage="1"/>
  </sheetPr>
  <dimension ref="A1:J305"/>
  <sheetViews>
    <sheetView view="pageBreakPreview" zoomScale="60" zoomScaleNormal="80" workbookViewId="0">
      <selection activeCell="C92" sqref="C92:C93"/>
    </sheetView>
  </sheetViews>
  <sheetFormatPr defaultColWidth="9.140625" defaultRowHeight="18.75" x14ac:dyDescent="0.3"/>
  <cols>
    <col min="1" max="1" width="8.85546875" style="54" customWidth="1"/>
    <col min="2" max="2" width="100.7109375" style="53" customWidth="1"/>
    <col min="3" max="3" width="33" style="204" customWidth="1"/>
    <col min="4" max="4" width="41" style="95" customWidth="1"/>
    <col min="5" max="5" width="34.7109375" style="95" customWidth="1"/>
    <col min="6" max="6" width="21.5703125" style="53" customWidth="1"/>
    <col min="7" max="7" width="20.140625" style="53" customWidth="1"/>
    <col min="8" max="16384" width="9.140625" style="53"/>
  </cols>
  <sheetData>
    <row r="1" spans="1:5" x14ac:dyDescent="0.3">
      <c r="A1" s="139"/>
      <c r="B1" s="95"/>
      <c r="C1" s="95"/>
      <c r="D1" s="350"/>
      <c r="E1" s="350" t="s">
        <v>0</v>
      </c>
    </row>
    <row r="2" spans="1:5" x14ac:dyDescent="0.3">
      <c r="A2" s="139"/>
      <c r="B2" s="214"/>
      <c r="C2" s="486" t="s">
        <v>1171</v>
      </c>
      <c r="D2" s="486"/>
      <c r="E2" s="486"/>
    </row>
    <row r="3" spans="1:5" x14ac:dyDescent="0.3">
      <c r="A3" s="139"/>
      <c r="B3" s="95"/>
      <c r="C3" s="95"/>
      <c r="D3" s="350"/>
      <c r="E3" s="350" t="s">
        <v>1</v>
      </c>
    </row>
    <row r="4" spans="1:5" x14ac:dyDescent="0.3">
      <c r="A4" s="139"/>
      <c r="B4" s="95"/>
      <c r="C4" s="95"/>
      <c r="D4" s="350"/>
      <c r="E4" s="350" t="s">
        <v>1170</v>
      </c>
    </row>
    <row r="5" spans="1:5" x14ac:dyDescent="0.3">
      <c r="A5" s="139"/>
      <c r="B5" s="95"/>
      <c r="C5" s="95"/>
      <c r="D5" s="350"/>
      <c r="E5" s="350" t="s">
        <v>1183</v>
      </c>
    </row>
    <row r="6" spans="1:5" x14ac:dyDescent="0.3">
      <c r="A6" s="522" t="s">
        <v>2</v>
      </c>
      <c r="B6" s="522"/>
      <c r="C6" s="522"/>
      <c r="D6" s="522"/>
      <c r="E6" s="522"/>
    </row>
    <row r="7" spans="1:5" ht="47.25" customHeight="1" x14ac:dyDescent="0.3">
      <c r="A7" s="533" t="s">
        <v>1184</v>
      </c>
      <c r="B7" s="533"/>
      <c r="C7" s="533"/>
      <c r="D7" s="533"/>
      <c r="E7" s="533"/>
    </row>
    <row r="8" spans="1:5" ht="56.25" x14ac:dyDescent="0.3">
      <c r="A8" s="140" t="s">
        <v>5</v>
      </c>
      <c r="B8" s="141" t="s">
        <v>6</v>
      </c>
      <c r="C8" s="205" t="s">
        <v>438</v>
      </c>
      <c r="D8" s="179" t="s">
        <v>977</v>
      </c>
      <c r="E8" s="100" t="s">
        <v>440</v>
      </c>
    </row>
    <row r="9" spans="1:5" x14ac:dyDescent="0.3">
      <c r="A9" s="142">
        <v>1</v>
      </c>
      <c r="B9" s="143">
        <v>2</v>
      </c>
      <c r="C9" s="329">
        <v>3</v>
      </c>
      <c r="D9" s="170">
        <v>4</v>
      </c>
      <c r="E9" s="170">
        <v>5</v>
      </c>
    </row>
    <row r="10" spans="1:5" x14ac:dyDescent="0.3">
      <c r="A10" s="537" t="s">
        <v>592</v>
      </c>
      <c r="B10" s="537"/>
      <c r="C10" s="537"/>
      <c r="D10" s="537"/>
      <c r="E10" s="537"/>
    </row>
    <row r="11" spans="1:5" x14ac:dyDescent="0.3">
      <c r="A11" s="145">
        <v>1</v>
      </c>
      <c r="B11" s="188" t="s">
        <v>415</v>
      </c>
      <c r="C11" s="330"/>
      <c r="D11" s="331"/>
      <c r="E11" s="331"/>
    </row>
    <row r="12" spans="1:5" x14ac:dyDescent="0.3">
      <c r="A12" s="146" t="s">
        <v>386</v>
      </c>
      <c r="B12" s="147" t="s">
        <v>261</v>
      </c>
      <c r="C12" s="202"/>
      <c r="D12" s="231">
        <v>311.3</v>
      </c>
      <c r="E12" s="232">
        <f>C12+D12</f>
        <v>311.3</v>
      </c>
    </row>
    <row r="13" spans="1:5" x14ac:dyDescent="0.3">
      <c r="A13" s="146" t="s">
        <v>145</v>
      </c>
      <c r="B13" s="147" t="s">
        <v>262</v>
      </c>
      <c r="C13" s="202"/>
      <c r="D13" s="231">
        <v>359.78</v>
      </c>
      <c r="E13" s="232">
        <f t="shared" ref="E13:E18" si="0">C13+D13</f>
        <v>359.78</v>
      </c>
    </row>
    <row r="14" spans="1:5" x14ac:dyDescent="0.3">
      <c r="A14" s="146" t="s">
        <v>387</v>
      </c>
      <c r="B14" s="147" t="s">
        <v>263</v>
      </c>
      <c r="C14" s="202"/>
      <c r="D14" s="231">
        <v>265.07</v>
      </c>
      <c r="E14" s="232">
        <f t="shared" si="0"/>
        <v>265.07</v>
      </c>
    </row>
    <row r="15" spans="1:5" s="266" customFormat="1" ht="37.5" x14ac:dyDescent="0.3">
      <c r="A15" s="146" t="s">
        <v>388</v>
      </c>
      <c r="B15" s="147" t="s">
        <v>586</v>
      </c>
      <c r="C15" s="476">
        <v>33.369999999999997</v>
      </c>
      <c r="D15" s="264">
        <v>401.81</v>
      </c>
      <c r="E15" s="265">
        <f t="shared" si="0"/>
        <v>435.18</v>
      </c>
    </row>
    <row r="16" spans="1:5" s="266" customFormat="1" ht="37.5" x14ac:dyDescent="0.3">
      <c r="A16" s="146" t="s">
        <v>389</v>
      </c>
      <c r="B16" s="147" t="s">
        <v>587</v>
      </c>
      <c r="C16" s="476">
        <v>33.369999999999997</v>
      </c>
      <c r="D16" s="264">
        <v>301.49</v>
      </c>
      <c r="E16" s="265">
        <f t="shared" si="0"/>
        <v>334.86</v>
      </c>
    </row>
    <row r="17" spans="1:5" s="266" customFormat="1" ht="57.75" customHeight="1" x14ac:dyDescent="0.3">
      <c r="A17" s="146" t="s">
        <v>450</v>
      </c>
      <c r="B17" s="147" t="s">
        <v>588</v>
      </c>
      <c r="C17" s="476">
        <v>60.39</v>
      </c>
      <c r="D17" s="264">
        <v>334.84</v>
      </c>
      <c r="E17" s="265">
        <f t="shared" si="0"/>
        <v>395.22999999999996</v>
      </c>
    </row>
    <row r="18" spans="1:5" s="266" customFormat="1" x14ac:dyDescent="0.3">
      <c r="A18" s="146" t="s">
        <v>815</v>
      </c>
      <c r="B18" s="147" t="s">
        <v>816</v>
      </c>
      <c r="C18" s="313"/>
      <c r="D18" s="264">
        <v>489.27</v>
      </c>
      <c r="E18" s="265">
        <f t="shared" si="0"/>
        <v>489.27</v>
      </c>
    </row>
    <row r="19" spans="1:5" s="266" customFormat="1" x14ac:dyDescent="0.3">
      <c r="A19" s="148" t="s">
        <v>253</v>
      </c>
      <c r="B19" s="149" t="s">
        <v>416</v>
      </c>
      <c r="C19" s="269"/>
      <c r="D19" s="264"/>
      <c r="E19" s="267"/>
    </row>
    <row r="20" spans="1:5" ht="37.5" x14ac:dyDescent="0.3">
      <c r="A20" s="146" t="s">
        <v>148</v>
      </c>
      <c r="B20" s="150" t="s">
        <v>264</v>
      </c>
      <c r="C20" s="202"/>
      <c r="D20" s="231">
        <v>672.95</v>
      </c>
      <c r="E20" s="232">
        <f>C20+D20</f>
        <v>672.95</v>
      </c>
    </row>
    <row r="21" spans="1:5" ht="37.5" x14ac:dyDescent="0.3">
      <c r="A21" s="146" t="s">
        <v>405</v>
      </c>
      <c r="B21" s="150" t="s">
        <v>351</v>
      </c>
      <c r="C21" s="202"/>
      <c r="D21" s="231">
        <v>672.95</v>
      </c>
      <c r="E21" s="232">
        <f t="shared" ref="E21:E23" si="1">C21+D21</f>
        <v>672.95</v>
      </c>
    </row>
    <row r="22" spans="1:5" ht="37.5" x14ac:dyDescent="0.3">
      <c r="A22" s="146" t="s">
        <v>390</v>
      </c>
      <c r="B22" s="150" t="s">
        <v>265</v>
      </c>
      <c r="C22" s="202"/>
      <c r="D22" s="231">
        <v>528.69000000000005</v>
      </c>
      <c r="E22" s="232">
        <f t="shared" si="1"/>
        <v>528.69000000000005</v>
      </c>
    </row>
    <row r="23" spans="1:5" ht="37.5" x14ac:dyDescent="0.3">
      <c r="A23" s="146" t="s">
        <v>391</v>
      </c>
      <c r="B23" s="150" t="s">
        <v>266</v>
      </c>
      <c r="C23" s="202"/>
      <c r="D23" s="231">
        <v>528.69000000000005</v>
      </c>
      <c r="E23" s="232">
        <f t="shared" si="1"/>
        <v>528.69000000000005</v>
      </c>
    </row>
    <row r="24" spans="1:5" x14ac:dyDescent="0.3">
      <c r="A24" s="151"/>
      <c r="B24" s="328" t="s">
        <v>403</v>
      </c>
      <c r="C24" s="206"/>
      <c r="D24" s="234"/>
      <c r="E24" s="234"/>
    </row>
    <row r="25" spans="1:5" x14ac:dyDescent="0.3">
      <c r="A25" s="152" t="s">
        <v>39</v>
      </c>
      <c r="B25" s="149" t="s">
        <v>417</v>
      </c>
      <c r="C25" s="207"/>
      <c r="D25" s="235"/>
      <c r="E25" s="235"/>
    </row>
    <row r="26" spans="1:5" x14ac:dyDescent="0.3">
      <c r="A26" s="153" t="s">
        <v>386</v>
      </c>
      <c r="B26" s="150" t="s">
        <v>274</v>
      </c>
      <c r="C26" s="202"/>
      <c r="D26" s="231">
        <v>702.89</v>
      </c>
      <c r="E26" s="232">
        <f>C26+D26</f>
        <v>702.89</v>
      </c>
    </row>
    <row r="27" spans="1:5" x14ac:dyDescent="0.3">
      <c r="A27" s="153" t="s">
        <v>145</v>
      </c>
      <c r="B27" s="150" t="s">
        <v>424</v>
      </c>
      <c r="C27" s="202"/>
      <c r="D27" s="231">
        <v>523.16999999999996</v>
      </c>
      <c r="E27" s="232">
        <f t="shared" ref="E27:E31" si="2">C27+D27</f>
        <v>523.16999999999996</v>
      </c>
    </row>
    <row r="28" spans="1:5" x14ac:dyDescent="0.3">
      <c r="A28" s="153" t="s">
        <v>387</v>
      </c>
      <c r="B28" s="150" t="s">
        <v>275</v>
      </c>
      <c r="C28" s="202"/>
      <c r="D28" s="231">
        <v>941.71</v>
      </c>
      <c r="E28" s="232">
        <f t="shared" si="2"/>
        <v>941.71</v>
      </c>
    </row>
    <row r="29" spans="1:5" x14ac:dyDescent="0.3">
      <c r="A29" s="153" t="s">
        <v>388</v>
      </c>
      <c r="B29" s="150" t="s">
        <v>277</v>
      </c>
      <c r="C29" s="202"/>
      <c r="D29" s="231">
        <v>252.41</v>
      </c>
      <c r="E29" s="232">
        <f t="shared" si="2"/>
        <v>252.41</v>
      </c>
    </row>
    <row r="30" spans="1:5" x14ac:dyDescent="0.3">
      <c r="A30" s="153" t="s">
        <v>389</v>
      </c>
      <c r="B30" s="150" t="s">
        <v>279</v>
      </c>
      <c r="C30" s="202"/>
      <c r="D30" s="231">
        <v>425.87</v>
      </c>
      <c r="E30" s="232">
        <f t="shared" si="2"/>
        <v>425.87</v>
      </c>
    </row>
    <row r="31" spans="1:5" x14ac:dyDescent="0.3">
      <c r="A31" s="153" t="s">
        <v>450</v>
      </c>
      <c r="B31" s="150" t="s">
        <v>425</v>
      </c>
      <c r="C31" s="202"/>
      <c r="D31" s="231">
        <v>688.65</v>
      </c>
      <c r="E31" s="232">
        <f t="shared" si="2"/>
        <v>688.65</v>
      </c>
    </row>
    <row r="32" spans="1:5" x14ac:dyDescent="0.3">
      <c r="A32" s="154" t="s">
        <v>242</v>
      </c>
      <c r="B32" s="155" t="s">
        <v>418</v>
      </c>
      <c r="C32" s="202"/>
      <c r="D32" s="231"/>
      <c r="E32" s="233"/>
    </row>
    <row r="33" spans="1:5" x14ac:dyDescent="0.3">
      <c r="A33" s="153" t="s">
        <v>148</v>
      </c>
      <c r="B33" s="150" t="s">
        <v>276</v>
      </c>
      <c r="C33" s="202"/>
      <c r="D33" s="231">
        <v>1053.74</v>
      </c>
      <c r="E33" s="232">
        <f>C33+D33</f>
        <v>1053.74</v>
      </c>
    </row>
    <row r="34" spans="1:5" x14ac:dyDescent="0.3">
      <c r="A34" s="154" t="s">
        <v>254</v>
      </c>
      <c r="B34" s="156" t="s">
        <v>419</v>
      </c>
      <c r="D34" s="236"/>
      <c r="E34" s="233"/>
    </row>
    <row r="35" spans="1:5" x14ac:dyDescent="0.3">
      <c r="A35" s="153" t="s">
        <v>192</v>
      </c>
      <c r="B35" s="150" t="s">
        <v>280</v>
      </c>
      <c r="C35" s="202"/>
      <c r="D35" s="231">
        <v>273.77</v>
      </c>
      <c r="E35" s="232">
        <f>C35+D35</f>
        <v>273.77</v>
      </c>
    </row>
    <row r="36" spans="1:5" x14ac:dyDescent="0.3">
      <c r="A36" s="153" t="s">
        <v>393</v>
      </c>
      <c r="B36" s="150" t="s">
        <v>281</v>
      </c>
      <c r="C36" s="202"/>
      <c r="D36" s="231">
        <v>241.62</v>
      </c>
      <c r="E36" s="232">
        <f t="shared" ref="E36:E41" si="3">C36+D36</f>
        <v>241.62</v>
      </c>
    </row>
    <row r="37" spans="1:5" x14ac:dyDescent="0.3">
      <c r="A37" s="153" t="s">
        <v>394</v>
      </c>
      <c r="B37" s="150" t="s">
        <v>282</v>
      </c>
      <c r="C37" s="202"/>
      <c r="D37" s="231">
        <v>273.77</v>
      </c>
      <c r="E37" s="232">
        <f t="shared" si="3"/>
        <v>273.77</v>
      </c>
    </row>
    <row r="38" spans="1:5" x14ac:dyDescent="0.3">
      <c r="A38" s="153" t="s">
        <v>406</v>
      </c>
      <c r="B38" s="150" t="s">
        <v>284</v>
      </c>
      <c r="C38" s="202"/>
      <c r="D38" s="231">
        <v>273.77</v>
      </c>
      <c r="E38" s="232">
        <f t="shared" si="3"/>
        <v>273.77</v>
      </c>
    </row>
    <row r="39" spans="1:5" x14ac:dyDescent="0.3">
      <c r="A39" s="153" t="s">
        <v>451</v>
      </c>
      <c r="B39" s="150" t="s">
        <v>278</v>
      </c>
      <c r="C39" s="202"/>
      <c r="D39" s="231">
        <v>252.41</v>
      </c>
      <c r="E39" s="232">
        <f t="shared" si="3"/>
        <v>252.41</v>
      </c>
    </row>
    <row r="40" spans="1:5" x14ac:dyDescent="0.3">
      <c r="A40" s="153" t="s">
        <v>452</v>
      </c>
      <c r="B40" s="150" t="s">
        <v>301</v>
      </c>
      <c r="C40" s="202"/>
      <c r="D40" s="231">
        <v>557.26</v>
      </c>
      <c r="E40" s="232">
        <f t="shared" si="3"/>
        <v>557.26</v>
      </c>
    </row>
    <row r="41" spans="1:5" x14ac:dyDescent="0.3">
      <c r="A41" s="153" t="s">
        <v>453</v>
      </c>
      <c r="B41" s="150" t="s">
        <v>283</v>
      </c>
      <c r="C41" s="202"/>
      <c r="D41" s="231">
        <v>280.89</v>
      </c>
      <c r="E41" s="232">
        <f t="shared" si="3"/>
        <v>280.89</v>
      </c>
    </row>
    <row r="42" spans="1:5" x14ac:dyDescent="0.3">
      <c r="A42" s="154" t="s">
        <v>373</v>
      </c>
      <c r="B42" s="157" t="s">
        <v>420</v>
      </c>
      <c r="C42" s="208"/>
      <c r="D42" s="231"/>
      <c r="E42" s="233"/>
    </row>
    <row r="43" spans="1:5" x14ac:dyDescent="0.3">
      <c r="A43" s="158" t="s">
        <v>407</v>
      </c>
      <c r="B43" s="150" t="s">
        <v>286</v>
      </c>
      <c r="C43" s="202"/>
      <c r="D43" s="231">
        <v>688.65</v>
      </c>
      <c r="E43" s="232">
        <f>C43+D43</f>
        <v>688.65</v>
      </c>
    </row>
    <row r="44" spans="1:5" x14ac:dyDescent="0.3">
      <c r="A44" s="158" t="s">
        <v>408</v>
      </c>
      <c r="B44" s="150" t="s">
        <v>287</v>
      </c>
      <c r="C44" s="202"/>
      <c r="D44" s="231">
        <v>688.65</v>
      </c>
      <c r="E44" s="232">
        <f t="shared" ref="E44:E72" si="4">C44+D44</f>
        <v>688.65</v>
      </c>
    </row>
    <row r="45" spans="1:5" x14ac:dyDescent="0.3">
      <c r="A45" s="158" t="s">
        <v>409</v>
      </c>
      <c r="B45" s="150" t="s">
        <v>288</v>
      </c>
      <c r="C45" s="202"/>
      <c r="D45" s="231">
        <v>688.65</v>
      </c>
      <c r="E45" s="232">
        <f t="shared" si="4"/>
        <v>688.65</v>
      </c>
    </row>
    <row r="46" spans="1:5" x14ac:dyDescent="0.3">
      <c r="A46" s="158" t="s">
        <v>410</v>
      </c>
      <c r="B46" s="150" t="s">
        <v>289</v>
      </c>
      <c r="C46" s="202"/>
      <c r="D46" s="231">
        <v>557.26</v>
      </c>
      <c r="E46" s="232">
        <f t="shared" si="4"/>
        <v>557.26</v>
      </c>
    </row>
    <row r="47" spans="1:5" x14ac:dyDescent="0.3">
      <c r="A47" s="158" t="s">
        <v>411</v>
      </c>
      <c r="B47" s="150" t="s">
        <v>290</v>
      </c>
      <c r="C47" s="202"/>
      <c r="D47" s="231">
        <v>820.04</v>
      </c>
      <c r="E47" s="232">
        <f t="shared" si="4"/>
        <v>820.04</v>
      </c>
    </row>
    <row r="48" spans="1:5" x14ac:dyDescent="0.3">
      <c r="A48" s="158" t="s">
        <v>412</v>
      </c>
      <c r="B48" s="150" t="s">
        <v>291</v>
      </c>
      <c r="C48" s="202"/>
      <c r="D48" s="231">
        <v>820.04</v>
      </c>
      <c r="E48" s="232">
        <f t="shared" si="4"/>
        <v>820.04</v>
      </c>
    </row>
    <row r="49" spans="1:5" ht="19.5" customHeight="1" x14ac:dyDescent="0.3">
      <c r="A49" s="158" t="s">
        <v>470</v>
      </c>
      <c r="B49" s="150" t="s">
        <v>294</v>
      </c>
      <c r="C49" s="202"/>
      <c r="D49" s="231">
        <v>688.65</v>
      </c>
      <c r="E49" s="232">
        <f t="shared" si="4"/>
        <v>688.65</v>
      </c>
    </row>
    <row r="50" spans="1:5" ht="37.5" x14ac:dyDescent="0.3">
      <c r="A50" s="158" t="s">
        <v>471</v>
      </c>
      <c r="B50" s="150" t="s">
        <v>413</v>
      </c>
      <c r="C50" s="202"/>
      <c r="D50" s="231">
        <v>846.61</v>
      </c>
      <c r="E50" s="232">
        <f t="shared" si="4"/>
        <v>846.61</v>
      </c>
    </row>
    <row r="51" spans="1:5" ht="23.25" customHeight="1" x14ac:dyDescent="0.3">
      <c r="A51" s="158" t="s">
        <v>472</v>
      </c>
      <c r="B51" s="150" t="s">
        <v>414</v>
      </c>
      <c r="C51" s="202"/>
      <c r="D51" s="231">
        <v>846.61</v>
      </c>
      <c r="E51" s="232">
        <f t="shared" si="4"/>
        <v>846.61</v>
      </c>
    </row>
    <row r="52" spans="1:5" ht="37.5" x14ac:dyDescent="0.3">
      <c r="A52" s="158" t="s">
        <v>473</v>
      </c>
      <c r="B52" s="150" t="s">
        <v>489</v>
      </c>
      <c r="C52" s="202"/>
      <c r="D52" s="231">
        <v>842.65</v>
      </c>
      <c r="E52" s="232">
        <f t="shared" si="4"/>
        <v>842.65</v>
      </c>
    </row>
    <row r="53" spans="1:5" ht="18.75" customHeight="1" x14ac:dyDescent="0.3">
      <c r="A53" s="158" t="s">
        <v>474</v>
      </c>
      <c r="B53" s="150" t="s">
        <v>295</v>
      </c>
      <c r="C53" s="202"/>
      <c r="D53" s="231">
        <v>688.65</v>
      </c>
      <c r="E53" s="232">
        <f t="shared" si="4"/>
        <v>688.65</v>
      </c>
    </row>
    <row r="54" spans="1:5" x14ac:dyDescent="0.3">
      <c r="A54" s="158" t="s">
        <v>475</v>
      </c>
      <c r="B54" s="150" t="s">
        <v>292</v>
      </c>
      <c r="C54" s="202"/>
      <c r="D54" s="231">
        <v>820.04</v>
      </c>
      <c r="E54" s="232">
        <f t="shared" si="4"/>
        <v>820.04</v>
      </c>
    </row>
    <row r="55" spans="1:5" x14ac:dyDescent="0.3">
      <c r="A55" s="158" t="s">
        <v>476</v>
      </c>
      <c r="B55" s="150" t="s">
        <v>293</v>
      </c>
      <c r="C55" s="202"/>
      <c r="D55" s="231">
        <v>928.81</v>
      </c>
      <c r="E55" s="232">
        <f t="shared" si="4"/>
        <v>928.81</v>
      </c>
    </row>
    <row r="56" spans="1:5" x14ac:dyDescent="0.3">
      <c r="A56" s="158" t="s">
        <v>477</v>
      </c>
      <c r="B56" s="150" t="s">
        <v>298</v>
      </c>
      <c r="C56" s="202"/>
      <c r="D56" s="231">
        <v>145.6</v>
      </c>
      <c r="E56" s="232">
        <f t="shared" si="4"/>
        <v>145.6</v>
      </c>
    </row>
    <row r="57" spans="1:5" ht="37.5" x14ac:dyDescent="0.3">
      <c r="A57" s="158" t="s">
        <v>478</v>
      </c>
      <c r="B57" s="150" t="s">
        <v>296</v>
      </c>
      <c r="C57" s="202"/>
      <c r="D57" s="231">
        <v>820.04</v>
      </c>
      <c r="E57" s="232">
        <f t="shared" si="4"/>
        <v>820.04</v>
      </c>
    </row>
    <row r="58" spans="1:5" x14ac:dyDescent="0.3">
      <c r="A58" s="158" t="s">
        <v>479</v>
      </c>
      <c r="B58" s="150" t="s">
        <v>302</v>
      </c>
      <c r="C58" s="202"/>
      <c r="D58" s="231">
        <v>815.51</v>
      </c>
      <c r="E58" s="232">
        <f t="shared" si="4"/>
        <v>815.51</v>
      </c>
    </row>
    <row r="59" spans="1:5" ht="18.75" customHeight="1" x14ac:dyDescent="0.3">
      <c r="A59" s="158" t="s">
        <v>480</v>
      </c>
      <c r="B59" s="150" t="s">
        <v>303</v>
      </c>
      <c r="C59" s="202"/>
      <c r="D59" s="231">
        <v>692.74</v>
      </c>
      <c r="E59" s="232">
        <f t="shared" si="4"/>
        <v>692.74</v>
      </c>
    </row>
    <row r="60" spans="1:5" x14ac:dyDescent="0.3">
      <c r="A60" s="158" t="s">
        <v>481</v>
      </c>
      <c r="B60" s="150" t="s">
        <v>297</v>
      </c>
      <c r="C60" s="202"/>
      <c r="D60" s="231">
        <v>396.07</v>
      </c>
      <c r="E60" s="232">
        <f t="shared" si="4"/>
        <v>396.07</v>
      </c>
    </row>
    <row r="61" spans="1:5" ht="37.5" x14ac:dyDescent="0.3">
      <c r="A61" s="158" t="s">
        <v>490</v>
      </c>
      <c r="B61" s="159" t="s">
        <v>482</v>
      </c>
      <c r="C61" s="202"/>
      <c r="D61" s="232">
        <v>811.21</v>
      </c>
      <c r="E61" s="232">
        <f t="shared" si="4"/>
        <v>811.21</v>
      </c>
    </row>
    <row r="62" spans="1:5" ht="37.5" x14ac:dyDescent="0.3">
      <c r="A62" s="158" t="s">
        <v>497</v>
      </c>
      <c r="B62" s="150" t="s">
        <v>498</v>
      </c>
      <c r="C62" s="202"/>
      <c r="D62" s="232">
        <v>962.59</v>
      </c>
      <c r="E62" s="232">
        <f t="shared" si="4"/>
        <v>962.59</v>
      </c>
    </row>
    <row r="63" spans="1:5" x14ac:dyDescent="0.3">
      <c r="A63" s="158" t="s">
        <v>647</v>
      </c>
      <c r="B63" s="150" t="s">
        <v>651</v>
      </c>
      <c r="C63" s="202"/>
      <c r="D63" s="232">
        <v>350.08</v>
      </c>
      <c r="E63" s="232">
        <f t="shared" si="4"/>
        <v>350.08</v>
      </c>
    </row>
    <row r="64" spans="1:5" x14ac:dyDescent="0.3">
      <c r="A64" s="158" t="s">
        <v>648</v>
      </c>
      <c r="B64" s="150" t="s">
        <v>652</v>
      </c>
      <c r="C64" s="202"/>
      <c r="D64" s="232">
        <v>350.08</v>
      </c>
      <c r="E64" s="232">
        <f t="shared" si="4"/>
        <v>350.08</v>
      </c>
    </row>
    <row r="65" spans="1:6" x14ac:dyDescent="0.3">
      <c r="A65" s="158" t="s">
        <v>649</v>
      </c>
      <c r="B65" s="150" t="s">
        <v>653</v>
      </c>
      <c r="C65" s="202"/>
      <c r="D65" s="232">
        <v>350.08</v>
      </c>
      <c r="E65" s="232">
        <f t="shared" si="4"/>
        <v>350.08</v>
      </c>
    </row>
    <row r="66" spans="1:6" x14ac:dyDescent="0.3">
      <c r="A66" s="158" t="s">
        <v>650</v>
      </c>
      <c r="B66" s="150" t="s">
        <v>654</v>
      </c>
      <c r="C66" s="202"/>
      <c r="D66" s="232">
        <v>350.08</v>
      </c>
      <c r="E66" s="232">
        <f t="shared" si="4"/>
        <v>350.08</v>
      </c>
    </row>
    <row r="67" spans="1:6" x14ac:dyDescent="0.3">
      <c r="A67" s="158" t="s">
        <v>981</v>
      </c>
      <c r="B67" s="150" t="s">
        <v>982</v>
      </c>
      <c r="C67" s="202"/>
      <c r="D67" s="232">
        <v>574.96</v>
      </c>
      <c r="E67" s="232">
        <f t="shared" si="4"/>
        <v>574.96</v>
      </c>
    </row>
    <row r="68" spans="1:6" ht="37.5" x14ac:dyDescent="0.3">
      <c r="A68" s="158" t="s">
        <v>988</v>
      </c>
      <c r="B68" s="150" t="s">
        <v>987</v>
      </c>
      <c r="C68" s="202"/>
      <c r="D68" s="232">
        <v>1293.08</v>
      </c>
      <c r="E68" s="232">
        <f t="shared" si="4"/>
        <v>1293.08</v>
      </c>
    </row>
    <row r="69" spans="1:6" x14ac:dyDescent="0.3">
      <c r="A69" s="154" t="s">
        <v>374</v>
      </c>
      <c r="B69" s="157" t="s">
        <v>421</v>
      </c>
      <c r="C69" s="208"/>
      <c r="D69" s="232"/>
      <c r="E69" s="232"/>
    </row>
    <row r="70" spans="1:6" x14ac:dyDescent="0.3">
      <c r="A70" s="158" t="s">
        <v>239</v>
      </c>
      <c r="B70" s="150" t="s">
        <v>285</v>
      </c>
      <c r="C70" s="209"/>
      <c r="D70" s="231">
        <v>228.78</v>
      </c>
      <c r="E70" s="232">
        <f t="shared" si="4"/>
        <v>228.78</v>
      </c>
    </row>
    <row r="71" spans="1:6" x14ac:dyDescent="0.3">
      <c r="A71" s="158" t="s">
        <v>239</v>
      </c>
      <c r="B71" s="150" t="s">
        <v>299</v>
      </c>
      <c r="C71" s="209"/>
      <c r="D71" s="231">
        <v>351.44</v>
      </c>
      <c r="E71" s="232">
        <f t="shared" si="4"/>
        <v>351.44</v>
      </c>
    </row>
    <row r="72" spans="1:6" x14ac:dyDescent="0.3">
      <c r="A72" s="158" t="s">
        <v>239</v>
      </c>
      <c r="B72" s="150" t="s">
        <v>300</v>
      </c>
      <c r="C72" s="209"/>
      <c r="D72" s="231">
        <v>351.44</v>
      </c>
      <c r="E72" s="232">
        <f t="shared" si="4"/>
        <v>351.44</v>
      </c>
    </row>
    <row r="73" spans="1:6" x14ac:dyDescent="0.3">
      <c r="A73" s="534" t="s">
        <v>422</v>
      </c>
      <c r="B73" s="535"/>
      <c r="C73" s="535"/>
      <c r="D73" s="535"/>
      <c r="E73" s="536"/>
    </row>
    <row r="74" spans="1:6" x14ac:dyDescent="0.3">
      <c r="A74" s="153" t="s">
        <v>252</v>
      </c>
      <c r="B74" s="150" t="s">
        <v>304</v>
      </c>
      <c r="C74" s="202"/>
      <c r="D74" s="231">
        <v>246.12</v>
      </c>
      <c r="E74" s="232">
        <f>C74+D74</f>
        <v>246.12</v>
      </c>
      <c r="F74" s="231"/>
    </row>
    <row r="75" spans="1:6" x14ac:dyDescent="0.3">
      <c r="A75" s="153" t="s">
        <v>253</v>
      </c>
      <c r="B75" s="150" t="s">
        <v>305</v>
      </c>
      <c r="C75" s="202"/>
      <c r="D75" s="231">
        <v>362.64</v>
      </c>
      <c r="E75" s="232">
        <f t="shared" ref="E75:E103" si="5">C75+D75</f>
        <v>362.64</v>
      </c>
      <c r="F75" s="231"/>
    </row>
    <row r="76" spans="1:6" x14ac:dyDescent="0.3">
      <c r="A76" s="153" t="s">
        <v>254</v>
      </c>
      <c r="B76" s="150" t="s">
        <v>306</v>
      </c>
      <c r="C76" s="202"/>
      <c r="D76" s="231">
        <v>718.68</v>
      </c>
      <c r="E76" s="232">
        <f t="shared" si="5"/>
        <v>718.68</v>
      </c>
      <c r="F76" s="231"/>
    </row>
    <row r="77" spans="1:6" x14ac:dyDescent="0.3">
      <c r="A77" s="153" t="s">
        <v>373</v>
      </c>
      <c r="B77" s="150" t="s">
        <v>307</v>
      </c>
      <c r="C77" s="202"/>
      <c r="D77" s="231">
        <v>674.46</v>
      </c>
      <c r="E77" s="232">
        <f t="shared" si="5"/>
        <v>674.46</v>
      </c>
      <c r="F77" s="231"/>
    </row>
    <row r="78" spans="1:6" x14ac:dyDescent="0.3">
      <c r="A78" s="153" t="s">
        <v>374</v>
      </c>
      <c r="B78" s="150" t="s">
        <v>308</v>
      </c>
      <c r="C78" s="202"/>
      <c r="D78" s="231">
        <v>307.62</v>
      </c>
      <c r="E78" s="232">
        <f t="shared" si="5"/>
        <v>307.62</v>
      </c>
      <c r="F78" s="231"/>
    </row>
    <row r="79" spans="1:6" x14ac:dyDescent="0.3">
      <c r="A79" s="153" t="s">
        <v>375</v>
      </c>
      <c r="B79" s="150" t="s">
        <v>309</v>
      </c>
      <c r="C79" s="202"/>
      <c r="D79" s="231">
        <v>1846.18</v>
      </c>
      <c r="E79" s="232">
        <f t="shared" si="5"/>
        <v>1846.18</v>
      </c>
      <c r="F79" s="231"/>
    </row>
    <row r="80" spans="1:6" x14ac:dyDescent="0.3">
      <c r="A80" s="153" t="s">
        <v>376</v>
      </c>
      <c r="B80" s="150" t="s">
        <v>310</v>
      </c>
      <c r="C80" s="202"/>
      <c r="D80" s="231">
        <v>1542.8</v>
      </c>
      <c r="E80" s="232">
        <f t="shared" si="5"/>
        <v>1542.8</v>
      </c>
      <c r="F80" s="231"/>
    </row>
    <row r="81" spans="1:10" x14ac:dyDescent="0.3">
      <c r="A81" s="153" t="s">
        <v>443</v>
      </c>
      <c r="B81" s="150" t="s">
        <v>311</v>
      </c>
      <c r="C81" s="202"/>
      <c r="D81" s="231">
        <v>1239.48</v>
      </c>
      <c r="E81" s="232">
        <f t="shared" si="5"/>
        <v>1239.48</v>
      </c>
      <c r="F81" s="231"/>
    </row>
    <row r="82" spans="1:10" x14ac:dyDescent="0.3">
      <c r="A82" s="153" t="s">
        <v>454</v>
      </c>
      <c r="B82" s="150" t="s">
        <v>312</v>
      </c>
      <c r="C82" s="202"/>
      <c r="D82" s="231">
        <v>1076.47</v>
      </c>
      <c r="E82" s="232">
        <f t="shared" si="5"/>
        <v>1076.47</v>
      </c>
      <c r="F82" s="231"/>
    </row>
    <row r="83" spans="1:10" x14ac:dyDescent="0.3">
      <c r="A83" s="153" t="s">
        <v>455</v>
      </c>
      <c r="B83" s="150" t="s">
        <v>751</v>
      </c>
      <c r="C83" s="202"/>
      <c r="D83" s="231">
        <v>2102.5500000000002</v>
      </c>
      <c r="E83" s="232">
        <f t="shared" si="5"/>
        <v>2102.5500000000002</v>
      </c>
      <c r="F83" s="231"/>
    </row>
    <row r="84" spans="1:10" x14ac:dyDescent="0.3">
      <c r="A84" s="153" t="s">
        <v>456</v>
      </c>
      <c r="B84" s="150" t="s">
        <v>752</v>
      </c>
      <c r="C84" s="202"/>
      <c r="D84" s="231">
        <v>1808.35</v>
      </c>
      <c r="E84" s="232">
        <f t="shared" si="5"/>
        <v>1808.35</v>
      </c>
      <c r="F84" s="231"/>
    </row>
    <row r="85" spans="1:10" x14ac:dyDescent="0.3">
      <c r="A85" s="153" t="s">
        <v>457</v>
      </c>
      <c r="B85" s="150" t="s">
        <v>753</v>
      </c>
      <c r="C85" s="202"/>
      <c r="D85" s="231">
        <v>1219.95</v>
      </c>
      <c r="E85" s="232">
        <f t="shared" si="5"/>
        <v>1219.95</v>
      </c>
      <c r="F85" s="231"/>
    </row>
    <row r="86" spans="1:10" x14ac:dyDescent="0.3">
      <c r="A86" s="153" t="s">
        <v>458</v>
      </c>
      <c r="B86" s="150" t="s">
        <v>754</v>
      </c>
      <c r="C86" s="202"/>
      <c r="D86" s="231">
        <v>1219.95</v>
      </c>
      <c r="E86" s="232">
        <f t="shared" si="5"/>
        <v>1219.95</v>
      </c>
      <c r="F86" s="231"/>
    </row>
    <row r="87" spans="1:10" x14ac:dyDescent="0.3">
      <c r="A87" s="153" t="s">
        <v>459</v>
      </c>
      <c r="B87" s="150" t="s">
        <v>755</v>
      </c>
      <c r="C87" s="202"/>
      <c r="D87" s="231">
        <v>1844.52</v>
      </c>
      <c r="E87" s="232">
        <f t="shared" si="5"/>
        <v>1844.52</v>
      </c>
      <c r="F87" s="231"/>
    </row>
    <row r="88" spans="1:10" x14ac:dyDescent="0.3">
      <c r="A88" s="153" t="s">
        <v>460</v>
      </c>
      <c r="B88" s="150" t="s">
        <v>756</v>
      </c>
      <c r="C88" s="202"/>
      <c r="D88" s="231">
        <v>3044.75</v>
      </c>
      <c r="E88" s="232">
        <f t="shared" si="5"/>
        <v>3044.75</v>
      </c>
      <c r="F88" s="231"/>
    </row>
    <row r="89" spans="1:10" x14ac:dyDescent="0.3">
      <c r="A89" s="153" t="s">
        <v>461</v>
      </c>
      <c r="B89" s="150" t="s">
        <v>313</v>
      </c>
      <c r="C89" s="297"/>
      <c r="D89" s="231">
        <v>534.15</v>
      </c>
      <c r="E89" s="232">
        <f t="shared" si="5"/>
        <v>534.15</v>
      </c>
      <c r="F89" s="231"/>
    </row>
    <row r="90" spans="1:10" s="138" customFormat="1" x14ac:dyDescent="0.3">
      <c r="A90" s="153" t="s">
        <v>462</v>
      </c>
      <c r="B90" s="150" t="s">
        <v>435</v>
      </c>
      <c r="C90" s="476">
        <v>39.82</v>
      </c>
      <c r="D90" s="237">
        <v>42.44</v>
      </c>
      <c r="E90" s="238">
        <f t="shared" si="5"/>
        <v>82.259999999999991</v>
      </c>
      <c r="F90" s="231"/>
      <c r="G90" s="53"/>
      <c r="J90" s="360"/>
    </row>
    <row r="91" spans="1:10" s="138" customFormat="1" x14ac:dyDescent="0.3">
      <c r="A91" s="153" t="s">
        <v>463</v>
      </c>
      <c r="B91" s="150" t="s">
        <v>577</v>
      </c>
      <c r="C91" s="476">
        <v>155.69999999999999</v>
      </c>
      <c r="D91" s="237">
        <v>158.01</v>
      </c>
      <c r="E91" s="238">
        <f t="shared" si="5"/>
        <v>313.70999999999998</v>
      </c>
      <c r="F91" s="231"/>
      <c r="G91" s="53"/>
      <c r="J91" s="360"/>
    </row>
    <row r="92" spans="1:10" x14ac:dyDescent="0.3">
      <c r="A92" s="153" t="s">
        <v>464</v>
      </c>
      <c r="B92" s="150" t="s">
        <v>314</v>
      </c>
      <c r="C92" s="481">
        <v>114.29</v>
      </c>
      <c r="D92" s="237">
        <v>277.86</v>
      </c>
      <c r="E92" s="238">
        <f t="shared" si="5"/>
        <v>392.15000000000003</v>
      </c>
      <c r="F92" s="231"/>
    </row>
    <row r="93" spans="1:10" x14ac:dyDescent="0.3">
      <c r="A93" s="153" t="s">
        <v>465</v>
      </c>
      <c r="B93" s="150" t="s">
        <v>799</v>
      </c>
      <c r="C93" s="481">
        <v>114.54</v>
      </c>
      <c r="D93" s="237">
        <v>321.26</v>
      </c>
      <c r="E93" s="238">
        <f t="shared" si="5"/>
        <v>435.8</v>
      </c>
      <c r="F93" s="231"/>
    </row>
    <row r="94" spans="1:10" x14ac:dyDescent="0.3">
      <c r="A94" s="153" t="s">
        <v>466</v>
      </c>
      <c r="B94" s="150" t="s">
        <v>315</v>
      </c>
      <c r="C94" s="297"/>
      <c r="D94" s="237">
        <v>351.56</v>
      </c>
      <c r="E94" s="238">
        <f t="shared" si="5"/>
        <v>351.56</v>
      </c>
      <c r="F94" s="231"/>
    </row>
    <row r="95" spans="1:10" x14ac:dyDescent="0.3">
      <c r="A95" s="153" t="s">
        <v>467</v>
      </c>
      <c r="B95" s="150" t="s">
        <v>316</v>
      </c>
      <c r="C95" s="297"/>
      <c r="D95" s="237">
        <v>712.17</v>
      </c>
      <c r="E95" s="238">
        <f t="shared" si="5"/>
        <v>712.17</v>
      </c>
      <c r="F95" s="231"/>
    </row>
    <row r="96" spans="1:10" x14ac:dyDescent="0.3">
      <c r="A96" s="153" t="s">
        <v>468</v>
      </c>
      <c r="B96" s="150" t="s">
        <v>317</v>
      </c>
      <c r="C96" s="297"/>
      <c r="D96" s="237">
        <v>712.17</v>
      </c>
      <c r="E96" s="238">
        <f t="shared" si="5"/>
        <v>712.17</v>
      </c>
      <c r="F96" s="231"/>
    </row>
    <row r="97" spans="1:7" s="138" customFormat="1" x14ac:dyDescent="0.3">
      <c r="A97" s="153" t="s">
        <v>469</v>
      </c>
      <c r="B97" s="150" t="s">
        <v>509</v>
      </c>
      <c r="C97" s="476">
        <v>20.68</v>
      </c>
      <c r="D97" s="237">
        <v>276.88</v>
      </c>
      <c r="E97" s="238">
        <f t="shared" si="5"/>
        <v>297.56</v>
      </c>
      <c r="F97" s="231"/>
      <c r="G97" s="53"/>
    </row>
    <row r="98" spans="1:7" x14ac:dyDescent="0.3">
      <c r="A98" s="153" t="s">
        <v>484</v>
      </c>
      <c r="B98" s="150" t="s">
        <v>318</v>
      </c>
      <c r="C98" s="297"/>
      <c r="D98" s="237">
        <v>597.78</v>
      </c>
      <c r="E98" s="238">
        <f t="shared" si="5"/>
        <v>597.78</v>
      </c>
      <c r="F98" s="231"/>
    </row>
    <row r="99" spans="1:7" x14ac:dyDescent="0.3">
      <c r="A99" s="153" t="s">
        <v>757</v>
      </c>
      <c r="B99" s="150" t="s">
        <v>319</v>
      </c>
      <c r="C99" s="297"/>
      <c r="D99" s="237">
        <v>1846.23</v>
      </c>
      <c r="E99" s="238">
        <f t="shared" si="5"/>
        <v>1846.23</v>
      </c>
      <c r="F99" s="231"/>
    </row>
    <row r="100" spans="1:7" s="138" customFormat="1" x14ac:dyDescent="0.3">
      <c r="A100" s="153" t="s">
        <v>758</v>
      </c>
      <c r="B100" s="147" t="s">
        <v>340</v>
      </c>
      <c r="C100" s="476">
        <v>7.3</v>
      </c>
      <c r="D100" s="237">
        <v>71.61</v>
      </c>
      <c r="E100" s="238">
        <f t="shared" si="5"/>
        <v>78.91</v>
      </c>
      <c r="F100" s="231"/>
      <c r="G100" s="53"/>
    </row>
    <row r="101" spans="1:7" s="138" customFormat="1" x14ac:dyDescent="0.3">
      <c r="A101" s="153" t="s">
        <v>800</v>
      </c>
      <c r="B101" s="147" t="s">
        <v>392</v>
      </c>
      <c r="C101" s="476">
        <v>4.76</v>
      </c>
      <c r="D101" s="237">
        <v>184.59</v>
      </c>
      <c r="E101" s="238">
        <f t="shared" si="5"/>
        <v>189.35</v>
      </c>
      <c r="F101" s="231"/>
      <c r="G101" s="53"/>
    </row>
    <row r="102" spans="1:7" s="138" customFormat="1" x14ac:dyDescent="0.3">
      <c r="A102" s="153" t="s">
        <v>801</v>
      </c>
      <c r="B102" s="147" t="s">
        <v>803</v>
      </c>
      <c r="C102" s="406"/>
      <c r="D102" s="238">
        <v>534.15</v>
      </c>
      <c r="E102" s="238">
        <f t="shared" si="5"/>
        <v>534.15</v>
      </c>
      <c r="F102" s="347"/>
      <c r="G102" s="53"/>
    </row>
    <row r="103" spans="1:7" s="138" customFormat="1" x14ac:dyDescent="0.3">
      <c r="A103" s="153" t="s">
        <v>802</v>
      </c>
      <c r="B103" s="147" t="s">
        <v>804</v>
      </c>
      <c r="C103" s="406"/>
      <c r="D103" s="238">
        <v>591.29999999999995</v>
      </c>
      <c r="E103" s="238">
        <f t="shared" si="5"/>
        <v>591.29999999999995</v>
      </c>
      <c r="F103" s="347"/>
    </row>
    <row r="104" spans="1:7" x14ac:dyDescent="0.3">
      <c r="A104" s="534" t="s">
        <v>612</v>
      </c>
      <c r="B104" s="535"/>
      <c r="C104" s="535"/>
      <c r="D104" s="535"/>
      <c r="E104" s="535"/>
    </row>
    <row r="105" spans="1:7" x14ac:dyDescent="0.3">
      <c r="A105" s="153" t="s">
        <v>252</v>
      </c>
      <c r="B105" s="150" t="s">
        <v>320</v>
      </c>
      <c r="C105" s="202"/>
      <c r="D105" s="237">
        <v>333.88</v>
      </c>
      <c r="E105" s="238">
        <f>C105+D105</f>
        <v>333.88</v>
      </c>
    </row>
    <row r="106" spans="1:7" x14ac:dyDescent="0.3">
      <c r="A106" s="153" t="s">
        <v>253</v>
      </c>
      <c r="B106" s="150" t="s">
        <v>321</v>
      </c>
      <c r="C106" s="202"/>
      <c r="D106" s="237">
        <v>464.59</v>
      </c>
      <c r="E106" s="238">
        <f t="shared" ref="E106:E131" si="6">C106+D106</f>
        <v>464.59</v>
      </c>
    </row>
    <row r="107" spans="1:7" s="138" customFormat="1" x14ac:dyDescent="0.3">
      <c r="A107" s="153" t="s">
        <v>254</v>
      </c>
      <c r="B107" s="150" t="s">
        <v>578</v>
      </c>
      <c r="C107" s="476">
        <v>12.85</v>
      </c>
      <c r="D107" s="237">
        <v>250.54</v>
      </c>
      <c r="E107" s="238">
        <f t="shared" si="6"/>
        <v>263.39</v>
      </c>
      <c r="F107" s="172"/>
    </row>
    <row r="108" spans="1:7" s="138" customFormat="1" x14ac:dyDescent="0.3">
      <c r="A108" s="153" t="s">
        <v>373</v>
      </c>
      <c r="B108" s="150" t="s">
        <v>589</v>
      </c>
      <c r="C108" s="476">
        <v>6.44</v>
      </c>
      <c r="D108" s="237">
        <v>145</v>
      </c>
      <c r="E108" s="238">
        <f t="shared" si="6"/>
        <v>151.44</v>
      </c>
      <c r="F108" s="172"/>
    </row>
    <row r="109" spans="1:7" s="138" customFormat="1" x14ac:dyDescent="0.3">
      <c r="A109" s="153" t="s">
        <v>374</v>
      </c>
      <c r="B109" s="150" t="s">
        <v>590</v>
      </c>
      <c r="C109" s="476">
        <v>29.01</v>
      </c>
      <c r="D109" s="237">
        <v>390</v>
      </c>
      <c r="E109" s="238">
        <f t="shared" si="6"/>
        <v>419.01</v>
      </c>
      <c r="F109" s="172"/>
    </row>
    <row r="110" spans="1:7" s="138" customFormat="1" x14ac:dyDescent="0.3">
      <c r="A110" s="153" t="s">
        <v>375</v>
      </c>
      <c r="B110" s="150" t="s">
        <v>593</v>
      </c>
      <c r="C110" s="203"/>
      <c r="D110" s="231">
        <v>245.81</v>
      </c>
      <c r="E110" s="232">
        <f t="shared" si="6"/>
        <v>245.81</v>
      </c>
      <c r="F110" s="172"/>
    </row>
    <row r="111" spans="1:7" s="95" customFormat="1" ht="37.5" x14ac:dyDescent="0.3">
      <c r="A111" s="153" t="s">
        <v>376</v>
      </c>
      <c r="B111" s="150" t="s">
        <v>511</v>
      </c>
      <c r="C111" s="210"/>
      <c r="D111" s="231">
        <v>772.97</v>
      </c>
      <c r="E111" s="232">
        <f t="shared" si="6"/>
        <v>772.97</v>
      </c>
    </row>
    <row r="112" spans="1:7" s="95" customFormat="1" x14ac:dyDescent="0.3">
      <c r="A112" s="153" t="s">
        <v>443</v>
      </c>
      <c r="B112" s="150" t="s">
        <v>512</v>
      </c>
      <c r="C112" s="210"/>
      <c r="D112" s="231">
        <v>328.65</v>
      </c>
      <c r="E112" s="232">
        <f t="shared" si="6"/>
        <v>328.65</v>
      </c>
    </row>
    <row r="113" spans="1:5" s="95" customFormat="1" x14ac:dyDescent="0.3">
      <c r="A113" s="153" t="s">
        <v>454</v>
      </c>
      <c r="B113" s="150" t="s">
        <v>513</v>
      </c>
      <c r="C113" s="210"/>
      <c r="D113" s="231">
        <v>308.11</v>
      </c>
      <c r="E113" s="232">
        <f t="shared" si="6"/>
        <v>308.11</v>
      </c>
    </row>
    <row r="114" spans="1:5" x14ac:dyDescent="0.3">
      <c r="A114" s="153" t="s">
        <v>455</v>
      </c>
      <c r="B114" s="150" t="s">
        <v>322</v>
      </c>
      <c r="C114" s="202"/>
      <c r="D114" s="231">
        <v>455.54</v>
      </c>
      <c r="E114" s="232">
        <f t="shared" si="6"/>
        <v>455.54</v>
      </c>
    </row>
    <row r="115" spans="1:5" ht="37.5" x14ac:dyDescent="0.3">
      <c r="A115" s="153" t="s">
        <v>456</v>
      </c>
      <c r="B115" s="150" t="s">
        <v>335</v>
      </c>
      <c r="C115" s="202"/>
      <c r="D115" s="231">
        <v>303.20999999999998</v>
      </c>
      <c r="E115" s="232">
        <f t="shared" si="6"/>
        <v>303.20999999999998</v>
      </c>
    </row>
    <row r="116" spans="1:5" x14ac:dyDescent="0.3">
      <c r="A116" s="153" t="s">
        <v>457</v>
      </c>
      <c r="B116" s="150" t="s">
        <v>514</v>
      </c>
      <c r="C116" s="202"/>
      <c r="D116" s="232">
        <v>447.57</v>
      </c>
      <c r="E116" s="232">
        <f t="shared" si="6"/>
        <v>447.57</v>
      </c>
    </row>
    <row r="117" spans="1:5" x14ac:dyDescent="0.3">
      <c r="A117" s="153" t="s">
        <v>458</v>
      </c>
      <c r="B117" s="150" t="s">
        <v>515</v>
      </c>
      <c r="C117" s="202"/>
      <c r="D117" s="232">
        <v>567.57000000000005</v>
      </c>
      <c r="E117" s="232">
        <f t="shared" si="6"/>
        <v>567.57000000000005</v>
      </c>
    </row>
    <row r="118" spans="1:5" x14ac:dyDescent="0.3">
      <c r="A118" s="153" t="s">
        <v>459</v>
      </c>
      <c r="B118" s="150" t="s">
        <v>516</v>
      </c>
      <c r="C118" s="202"/>
      <c r="D118" s="232">
        <v>664.87</v>
      </c>
      <c r="E118" s="232">
        <f t="shared" si="6"/>
        <v>664.87</v>
      </c>
    </row>
    <row r="119" spans="1:5" x14ac:dyDescent="0.3">
      <c r="A119" s="153" t="s">
        <v>460</v>
      </c>
      <c r="B119" s="150" t="s">
        <v>517</v>
      </c>
      <c r="C119" s="202"/>
      <c r="D119" s="232">
        <v>447.57</v>
      </c>
      <c r="E119" s="232">
        <f t="shared" si="6"/>
        <v>447.57</v>
      </c>
    </row>
    <row r="120" spans="1:5" ht="37.5" x14ac:dyDescent="0.3">
      <c r="A120" s="153" t="s">
        <v>461</v>
      </c>
      <c r="B120" s="150" t="s">
        <v>518</v>
      </c>
      <c r="C120" s="202"/>
      <c r="D120" s="232">
        <v>716.76</v>
      </c>
      <c r="E120" s="232">
        <f t="shared" si="6"/>
        <v>716.76</v>
      </c>
    </row>
    <row r="121" spans="1:5" ht="37.5" x14ac:dyDescent="0.3">
      <c r="A121" s="153" t="s">
        <v>462</v>
      </c>
      <c r="B121" s="150" t="s">
        <v>519</v>
      </c>
      <c r="C121" s="202"/>
      <c r="D121" s="232">
        <v>447.57</v>
      </c>
      <c r="E121" s="232">
        <f t="shared" si="6"/>
        <v>447.57</v>
      </c>
    </row>
    <row r="122" spans="1:5" ht="37.5" x14ac:dyDescent="0.3">
      <c r="A122" s="153" t="s">
        <v>463</v>
      </c>
      <c r="B122" s="150" t="s">
        <v>520</v>
      </c>
      <c r="C122" s="202"/>
      <c r="D122" s="232">
        <v>328.65</v>
      </c>
      <c r="E122" s="232">
        <f t="shared" si="6"/>
        <v>328.65</v>
      </c>
    </row>
    <row r="123" spans="1:5" ht="37.5" x14ac:dyDescent="0.3">
      <c r="A123" s="153" t="s">
        <v>464</v>
      </c>
      <c r="B123" s="150" t="s">
        <v>521</v>
      </c>
      <c r="C123" s="202"/>
      <c r="D123" s="232">
        <v>567.57000000000005</v>
      </c>
      <c r="E123" s="232">
        <f t="shared" si="6"/>
        <v>567.57000000000005</v>
      </c>
    </row>
    <row r="124" spans="1:5" ht="37.5" x14ac:dyDescent="0.3">
      <c r="A124" s="153" t="s">
        <v>465</v>
      </c>
      <c r="B124" s="150" t="s">
        <v>522</v>
      </c>
      <c r="C124" s="202"/>
      <c r="D124" s="232">
        <v>499.46</v>
      </c>
      <c r="E124" s="232">
        <f t="shared" si="6"/>
        <v>499.46</v>
      </c>
    </row>
    <row r="125" spans="1:5" x14ac:dyDescent="0.3">
      <c r="A125" s="153" t="s">
        <v>466</v>
      </c>
      <c r="B125" s="150" t="s">
        <v>523</v>
      </c>
      <c r="C125" s="202"/>
      <c r="D125" s="232">
        <v>697.3</v>
      </c>
      <c r="E125" s="232">
        <f t="shared" si="6"/>
        <v>697.3</v>
      </c>
    </row>
    <row r="126" spans="1:5" x14ac:dyDescent="0.3">
      <c r="A126" s="153" t="s">
        <v>467</v>
      </c>
      <c r="B126" s="150" t="s">
        <v>524</v>
      </c>
      <c r="C126" s="202"/>
      <c r="D126" s="232">
        <v>648.65</v>
      </c>
      <c r="E126" s="232">
        <f t="shared" si="6"/>
        <v>648.65</v>
      </c>
    </row>
    <row r="127" spans="1:5" x14ac:dyDescent="0.3">
      <c r="A127" s="153" t="s">
        <v>468</v>
      </c>
      <c r="B127" s="150" t="s">
        <v>525</v>
      </c>
      <c r="C127" s="202"/>
      <c r="D127" s="232">
        <v>285.41000000000003</v>
      </c>
      <c r="E127" s="232">
        <f t="shared" si="6"/>
        <v>285.41000000000003</v>
      </c>
    </row>
    <row r="128" spans="1:5" x14ac:dyDescent="0.3">
      <c r="A128" s="153" t="s">
        <v>469</v>
      </c>
      <c r="B128" s="150" t="s">
        <v>526</v>
      </c>
      <c r="C128" s="202"/>
      <c r="D128" s="232">
        <v>234.59</v>
      </c>
      <c r="E128" s="232">
        <f t="shared" si="6"/>
        <v>234.59</v>
      </c>
    </row>
    <row r="129" spans="1:6" x14ac:dyDescent="0.3">
      <c r="A129" s="153" t="s">
        <v>484</v>
      </c>
      <c r="B129" s="150" t="s">
        <v>527</v>
      </c>
      <c r="C129" s="202"/>
      <c r="D129" s="232">
        <v>328.65</v>
      </c>
      <c r="E129" s="232">
        <f t="shared" si="6"/>
        <v>328.65</v>
      </c>
    </row>
    <row r="130" spans="1:6" x14ac:dyDescent="0.3">
      <c r="A130" s="153" t="s">
        <v>757</v>
      </c>
      <c r="B130" s="150" t="s">
        <v>986</v>
      </c>
      <c r="C130" s="202"/>
      <c r="D130" s="232">
        <v>483.24</v>
      </c>
      <c r="E130" s="232">
        <f t="shared" si="6"/>
        <v>483.24</v>
      </c>
    </row>
    <row r="131" spans="1:6" x14ac:dyDescent="0.3">
      <c r="A131" s="153" t="s">
        <v>758</v>
      </c>
      <c r="B131" s="150" t="s">
        <v>1054</v>
      </c>
      <c r="C131" s="202"/>
      <c r="D131" s="232">
        <v>892.69</v>
      </c>
      <c r="E131" s="232">
        <f t="shared" si="6"/>
        <v>892.69</v>
      </c>
    </row>
    <row r="132" spans="1:6" x14ac:dyDescent="0.3">
      <c r="A132" s="534" t="s">
        <v>870</v>
      </c>
      <c r="B132" s="535"/>
      <c r="C132" s="535"/>
      <c r="D132" s="535"/>
      <c r="E132" s="535"/>
    </row>
    <row r="133" spans="1:6" x14ac:dyDescent="0.3">
      <c r="A133" s="100">
        <v>1</v>
      </c>
      <c r="B133" s="332" t="s">
        <v>705</v>
      </c>
      <c r="C133" s="477">
        <v>129.06</v>
      </c>
      <c r="D133" s="237">
        <v>1109.82</v>
      </c>
      <c r="E133" s="238">
        <f t="shared" ref="E133:E138" si="7">C133+D133</f>
        <v>1238.8799999999999</v>
      </c>
      <c r="F133" s="172"/>
    </row>
    <row r="134" spans="1:6" x14ac:dyDescent="0.3">
      <c r="A134" s="333">
        <v>2</v>
      </c>
      <c r="B134" s="334" t="s">
        <v>706</v>
      </c>
      <c r="C134" s="477">
        <v>129.06</v>
      </c>
      <c r="D134" s="237">
        <v>988.68</v>
      </c>
      <c r="E134" s="238">
        <f t="shared" si="7"/>
        <v>1117.74</v>
      </c>
      <c r="F134" s="172"/>
    </row>
    <row r="135" spans="1:6" ht="55.5" customHeight="1" x14ac:dyDescent="0.3">
      <c r="A135" s="333">
        <v>3</v>
      </c>
      <c r="B135" s="334" t="s">
        <v>707</v>
      </c>
      <c r="C135" s="407"/>
      <c r="D135" s="237">
        <v>1160.04</v>
      </c>
      <c r="E135" s="238">
        <f t="shared" si="7"/>
        <v>1160.04</v>
      </c>
      <c r="F135" s="172"/>
    </row>
    <row r="136" spans="1:6" ht="37.5" x14ac:dyDescent="0.3">
      <c r="A136" s="335">
        <v>4</v>
      </c>
      <c r="B136" s="334" t="s">
        <v>708</v>
      </c>
      <c r="C136" s="407"/>
      <c r="D136" s="237">
        <v>1160.04</v>
      </c>
      <c r="E136" s="238">
        <f t="shared" si="7"/>
        <v>1160.04</v>
      </c>
      <c r="F136" s="172"/>
    </row>
    <row r="137" spans="1:6" ht="37.5" x14ac:dyDescent="0.3">
      <c r="A137" s="335">
        <v>5</v>
      </c>
      <c r="B137" s="334" t="s">
        <v>709</v>
      </c>
      <c r="C137" s="407"/>
      <c r="D137" s="237">
        <v>1160.04</v>
      </c>
      <c r="E137" s="238">
        <f t="shared" si="7"/>
        <v>1160.04</v>
      </c>
      <c r="F137" s="172"/>
    </row>
    <row r="138" spans="1:6" ht="30" customHeight="1" x14ac:dyDescent="0.3">
      <c r="A138" s="100">
        <v>6</v>
      </c>
      <c r="B138" s="332" t="s">
        <v>710</v>
      </c>
      <c r="C138" s="478">
        <v>78.66</v>
      </c>
      <c r="D138" s="237">
        <v>746.52</v>
      </c>
      <c r="E138" s="238">
        <f t="shared" si="7"/>
        <v>825.18</v>
      </c>
      <c r="F138" s="172"/>
    </row>
    <row r="139" spans="1:6" ht="56.25" customHeight="1" x14ac:dyDescent="0.3">
      <c r="A139" s="100">
        <v>7</v>
      </c>
      <c r="B139" s="332" t="s">
        <v>711</v>
      </c>
      <c r="C139" s="478">
        <v>78.66</v>
      </c>
      <c r="D139" s="237">
        <v>746.52</v>
      </c>
      <c r="E139" s="238">
        <f t="shared" ref="E139:E177" si="8">C139+D139</f>
        <v>825.18</v>
      </c>
    </row>
    <row r="140" spans="1:6" ht="37.5" x14ac:dyDescent="0.3">
      <c r="A140" s="100">
        <v>8</v>
      </c>
      <c r="B140" s="332" t="s">
        <v>712</v>
      </c>
      <c r="C140" s="478">
        <v>78.66</v>
      </c>
      <c r="D140" s="237">
        <v>928.08</v>
      </c>
      <c r="E140" s="238">
        <f t="shared" si="8"/>
        <v>1006.74</v>
      </c>
    </row>
    <row r="141" spans="1:6" ht="25.5" customHeight="1" x14ac:dyDescent="0.3">
      <c r="A141" s="100">
        <v>9</v>
      </c>
      <c r="B141" s="332" t="s">
        <v>713</v>
      </c>
      <c r="C141" s="408"/>
      <c r="D141" s="237">
        <v>746.52</v>
      </c>
      <c r="E141" s="238">
        <f t="shared" si="8"/>
        <v>746.52</v>
      </c>
    </row>
    <row r="142" spans="1:6" x14ac:dyDescent="0.3">
      <c r="A142" s="100">
        <v>10</v>
      </c>
      <c r="B142" s="332" t="s">
        <v>714</v>
      </c>
      <c r="C142" s="479">
        <v>20.91</v>
      </c>
      <c r="D142" s="237">
        <v>1613.07</v>
      </c>
      <c r="E142" s="238">
        <f t="shared" si="8"/>
        <v>1633.98</v>
      </c>
    </row>
    <row r="143" spans="1:6" ht="37.5" x14ac:dyDescent="0.3">
      <c r="A143" s="100">
        <v>11</v>
      </c>
      <c r="B143" s="332" t="s">
        <v>715</v>
      </c>
      <c r="C143" s="479">
        <v>20.91</v>
      </c>
      <c r="D143" s="237">
        <v>1613.07</v>
      </c>
      <c r="E143" s="238">
        <f t="shared" si="8"/>
        <v>1633.98</v>
      </c>
    </row>
    <row r="144" spans="1:6" ht="37.5" x14ac:dyDescent="0.3">
      <c r="A144" s="100">
        <v>12</v>
      </c>
      <c r="B144" s="332" t="s">
        <v>716</v>
      </c>
      <c r="C144" s="479">
        <v>20.91</v>
      </c>
      <c r="D144" s="237">
        <v>2011.29</v>
      </c>
      <c r="E144" s="238">
        <f t="shared" si="8"/>
        <v>2032.2</v>
      </c>
      <c r="F144" s="172"/>
    </row>
    <row r="145" spans="1:6" ht="37.5" x14ac:dyDescent="0.3">
      <c r="A145" s="100">
        <v>13</v>
      </c>
      <c r="B145" s="332" t="s">
        <v>566</v>
      </c>
      <c r="C145" s="406"/>
      <c r="D145" s="237">
        <v>2648.82</v>
      </c>
      <c r="E145" s="238">
        <f t="shared" si="8"/>
        <v>2648.82</v>
      </c>
    </row>
    <row r="146" spans="1:6" ht="32.25" customHeight="1" x14ac:dyDescent="0.3">
      <c r="A146" s="100">
        <v>14</v>
      </c>
      <c r="B146" s="332" t="s">
        <v>717</v>
      </c>
      <c r="C146" s="406"/>
      <c r="D146" s="237">
        <v>1613.07</v>
      </c>
      <c r="E146" s="238">
        <f t="shared" si="8"/>
        <v>1613.07</v>
      </c>
    </row>
    <row r="147" spans="1:6" x14ac:dyDescent="0.3">
      <c r="A147" s="336">
        <v>15</v>
      </c>
      <c r="B147" s="337" t="s">
        <v>395</v>
      </c>
      <c r="C147" s="476">
        <v>4.95</v>
      </c>
      <c r="D147" s="237">
        <v>162.03</v>
      </c>
      <c r="E147" s="238">
        <f t="shared" si="8"/>
        <v>166.98</v>
      </c>
    </row>
    <row r="148" spans="1:6" x14ac:dyDescent="0.3">
      <c r="A148" s="100">
        <v>16</v>
      </c>
      <c r="B148" s="332" t="s">
        <v>718</v>
      </c>
      <c r="C148" s="476">
        <v>4</v>
      </c>
      <c r="D148" s="237">
        <v>162.03</v>
      </c>
      <c r="E148" s="238">
        <f t="shared" si="8"/>
        <v>166.03</v>
      </c>
    </row>
    <row r="149" spans="1:6" ht="37.5" x14ac:dyDescent="0.3">
      <c r="A149" s="338">
        <v>17</v>
      </c>
      <c r="B149" s="339" t="s">
        <v>719</v>
      </c>
      <c r="C149" s="406"/>
      <c r="D149" s="237">
        <v>33.96</v>
      </c>
      <c r="E149" s="238">
        <f t="shared" si="8"/>
        <v>33.96</v>
      </c>
    </row>
    <row r="150" spans="1:6" x14ac:dyDescent="0.3">
      <c r="A150" s="100">
        <v>18</v>
      </c>
      <c r="B150" s="332" t="s">
        <v>581</v>
      </c>
      <c r="C150" s="476">
        <v>27.02</v>
      </c>
      <c r="D150" s="237">
        <v>303.72000000000003</v>
      </c>
      <c r="E150" s="238">
        <f t="shared" si="8"/>
        <v>330.74</v>
      </c>
    </row>
    <row r="151" spans="1:6" s="138" customFormat="1" ht="37.5" x14ac:dyDescent="0.3">
      <c r="A151" s="100">
        <v>19</v>
      </c>
      <c r="B151" s="332" t="s">
        <v>585</v>
      </c>
      <c r="C151" s="476">
        <v>4.42</v>
      </c>
      <c r="D151" s="237">
        <v>84.87</v>
      </c>
      <c r="E151" s="238">
        <f t="shared" si="8"/>
        <v>89.29</v>
      </c>
    </row>
    <row r="152" spans="1:6" s="138" customFormat="1" ht="37.5" x14ac:dyDescent="0.3">
      <c r="A152" s="333">
        <v>20</v>
      </c>
      <c r="B152" s="334" t="s">
        <v>646</v>
      </c>
      <c r="C152" s="476">
        <v>11.65</v>
      </c>
      <c r="D152" s="237">
        <v>213.87</v>
      </c>
      <c r="E152" s="238">
        <f t="shared" si="8"/>
        <v>225.52</v>
      </c>
    </row>
    <row r="153" spans="1:6" s="138" customFormat="1" ht="40.5" customHeight="1" x14ac:dyDescent="0.3">
      <c r="A153" s="333">
        <v>21</v>
      </c>
      <c r="B153" s="334" t="s">
        <v>720</v>
      </c>
      <c r="C153" s="476">
        <v>11.65</v>
      </c>
      <c r="D153" s="237">
        <v>213.87</v>
      </c>
      <c r="E153" s="238">
        <f>C153+D153</f>
        <v>225.52</v>
      </c>
      <c r="F153" s="172"/>
    </row>
    <row r="154" spans="1:6" s="138" customFormat="1" ht="23.25" customHeight="1" x14ac:dyDescent="0.3">
      <c r="A154" s="336">
        <v>22</v>
      </c>
      <c r="B154" s="337" t="s">
        <v>399</v>
      </c>
      <c r="C154" s="476">
        <v>4.97</v>
      </c>
      <c r="D154" s="237">
        <v>118.8</v>
      </c>
      <c r="E154" s="238">
        <f t="shared" si="8"/>
        <v>123.77</v>
      </c>
      <c r="F154" s="172"/>
    </row>
    <row r="155" spans="1:6" s="138" customFormat="1" x14ac:dyDescent="0.3">
      <c r="A155" s="333">
        <v>23</v>
      </c>
      <c r="B155" s="334" t="s">
        <v>662</v>
      </c>
      <c r="C155" s="406"/>
      <c r="D155" s="237">
        <v>303.72000000000003</v>
      </c>
      <c r="E155" s="238">
        <f t="shared" si="8"/>
        <v>303.72000000000003</v>
      </c>
      <c r="F155" s="172"/>
    </row>
    <row r="156" spans="1:6" s="138" customFormat="1" x14ac:dyDescent="0.3">
      <c r="A156" s="333">
        <v>24</v>
      </c>
      <c r="B156" s="334" t="s">
        <v>728</v>
      </c>
      <c r="C156" s="406"/>
      <c r="D156" s="237">
        <v>303.72000000000003</v>
      </c>
      <c r="E156" s="238">
        <f t="shared" si="8"/>
        <v>303.72000000000003</v>
      </c>
      <c r="F156" s="172"/>
    </row>
    <row r="157" spans="1:6" s="138" customFormat="1" x14ac:dyDescent="0.3">
      <c r="A157" s="333">
        <v>25</v>
      </c>
      <c r="B157" s="334" t="s">
        <v>727</v>
      </c>
      <c r="C157" s="409"/>
      <c r="D157" s="237">
        <v>870.6</v>
      </c>
      <c r="E157" s="238">
        <f t="shared" si="8"/>
        <v>870.6</v>
      </c>
      <c r="F157" s="172"/>
    </row>
    <row r="158" spans="1:6" s="138" customFormat="1" x14ac:dyDescent="0.3">
      <c r="A158" s="333">
        <v>26</v>
      </c>
      <c r="B158" s="334" t="s">
        <v>726</v>
      </c>
      <c r="C158" s="406"/>
      <c r="D158" s="237">
        <v>1109.82</v>
      </c>
      <c r="E158" s="238">
        <f t="shared" si="8"/>
        <v>1109.82</v>
      </c>
      <c r="F158" s="172"/>
    </row>
    <row r="159" spans="1:6" s="138" customFormat="1" x14ac:dyDescent="0.3">
      <c r="A159" s="333">
        <v>27</v>
      </c>
      <c r="B159" s="334" t="s">
        <v>725</v>
      </c>
      <c r="C159" s="406"/>
      <c r="D159" s="237">
        <v>595.29</v>
      </c>
      <c r="E159" s="238">
        <f>C159+D159</f>
        <v>595.29</v>
      </c>
      <c r="F159" s="172"/>
    </row>
    <row r="160" spans="1:6" s="138" customFormat="1" x14ac:dyDescent="0.3">
      <c r="A160" s="336">
        <v>28</v>
      </c>
      <c r="B160" s="337" t="s">
        <v>325</v>
      </c>
      <c r="C160" s="406"/>
      <c r="D160" s="237">
        <v>378.33</v>
      </c>
      <c r="E160" s="238">
        <f>C160+D160</f>
        <v>378.33</v>
      </c>
      <c r="F160" s="172"/>
    </row>
    <row r="161" spans="1:6" s="138" customFormat="1" x14ac:dyDescent="0.3">
      <c r="A161" s="335">
        <v>29</v>
      </c>
      <c r="B161" s="340" t="s">
        <v>486</v>
      </c>
      <c r="C161" s="406"/>
      <c r="D161" s="237">
        <v>504.51</v>
      </c>
      <c r="E161" s="238">
        <f>C161+D161</f>
        <v>504.51</v>
      </c>
      <c r="F161" s="172"/>
    </row>
    <row r="162" spans="1:6" s="138" customFormat="1" x14ac:dyDescent="0.3">
      <c r="A162" s="100">
        <v>30</v>
      </c>
      <c r="B162" s="332" t="s">
        <v>334</v>
      </c>
      <c r="C162" s="406"/>
      <c r="D162" s="237">
        <v>595.29</v>
      </c>
      <c r="E162" s="238">
        <f t="shared" si="8"/>
        <v>595.29</v>
      </c>
    </row>
    <row r="163" spans="1:6" s="138" customFormat="1" x14ac:dyDescent="0.3">
      <c r="A163" s="100">
        <v>31</v>
      </c>
      <c r="B163" s="332" t="s">
        <v>724</v>
      </c>
      <c r="C163" s="406"/>
      <c r="D163" s="237">
        <v>1291.32</v>
      </c>
      <c r="E163" s="238">
        <f t="shared" si="8"/>
        <v>1291.32</v>
      </c>
    </row>
    <row r="164" spans="1:6" s="138" customFormat="1" x14ac:dyDescent="0.3">
      <c r="A164" s="335">
        <v>32</v>
      </c>
      <c r="B164" s="340" t="s">
        <v>723</v>
      </c>
      <c r="C164" s="406"/>
      <c r="D164" s="237">
        <v>1533.27</v>
      </c>
      <c r="E164" s="238">
        <f t="shared" si="8"/>
        <v>1533.27</v>
      </c>
    </row>
    <row r="165" spans="1:6" s="138" customFormat="1" x14ac:dyDescent="0.3">
      <c r="A165" s="100">
        <v>33</v>
      </c>
      <c r="B165" s="332" t="s">
        <v>722</v>
      </c>
      <c r="C165" s="406"/>
      <c r="D165" s="237">
        <v>1472.91</v>
      </c>
      <c r="E165" s="238">
        <f t="shared" si="8"/>
        <v>1472.91</v>
      </c>
    </row>
    <row r="166" spans="1:6" s="138" customFormat="1" x14ac:dyDescent="0.3">
      <c r="A166" s="341">
        <v>34</v>
      </c>
      <c r="B166" s="342" t="s">
        <v>324</v>
      </c>
      <c r="C166" s="406"/>
      <c r="D166" s="237">
        <v>1472.91</v>
      </c>
      <c r="E166" s="238">
        <f t="shared" si="8"/>
        <v>1472.91</v>
      </c>
      <c r="F166" s="172"/>
    </row>
    <row r="167" spans="1:6" s="138" customFormat="1" x14ac:dyDescent="0.3">
      <c r="A167" s="410">
        <v>35</v>
      </c>
      <c r="B167" s="411" t="s">
        <v>721</v>
      </c>
      <c r="C167" s="476">
        <v>4.42</v>
      </c>
      <c r="D167" s="237">
        <v>80.459999999999994</v>
      </c>
      <c r="E167" s="238">
        <f t="shared" si="8"/>
        <v>84.88</v>
      </c>
    </row>
    <row r="168" spans="1:6" x14ac:dyDescent="0.3">
      <c r="A168" s="205">
        <v>36</v>
      </c>
      <c r="B168" s="412" t="s">
        <v>582</v>
      </c>
      <c r="C168" s="476">
        <v>5.23</v>
      </c>
      <c r="D168" s="237">
        <v>45.12</v>
      </c>
      <c r="E168" s="238">
        <f t="shared" si="8"/>
        <v>50.349999999999994</v>
      </c>
    </row>
    <row r="169" spans="1:6" x14ac:dyDescent="0.3">
      <c r="A169" s="205">
        <v>37</v>
      </c>
      <c r="B169" s="412" t="s">
        <v>583</v>
      </c>
      <c r="C169" s="476">
        <v>1.78</v>
      </c>
      <c r="D169" s="237">
        <v>22.56</v>
      </c>
      <c r="E169" s="238">
        <f t="shared" si="8"/>
        <v>24.34</v>
      </c>
      <c r="F169" s="172"/>
    </row>
    <row r="170" spans="1:6" x14ac:dyDescent="0.3">
      <c r="A170" s="205">
        <v>38</v>
      </c>
      <c r="B170" s="412" t="s">
        <v>584</v>
      </c>
      <c r="C170" s="476">
        <v>2.87</v>
      </c>
      <c r="D170" s="237">
        <v>45.12</v>
      </c>
      <c r="E170" s="238">
        <f t="shared" si="8"/>
        <v>47.989999999999995</v>
      </c>
    </row>
    <row r="171" spans="1:6" x14ac:dyDescent="0.3">
      <c r="A171" s="205">
        <v>39</v>
      </c>
      <c r="B171" s="412" t="s">
        <v>579</v>
      </c>
      <c r="C171" s="406"/>
      <c r="D171" s="238">
        <v>45.12</v>
      </c>
      <c r="E171" s="238">
        <f t="shared" si="8"/>
        <v>45.12</v>
      </c>
    </row>
    <row r="172" spans="1:6" x14ac:dyDescent="0.3">
      <c r="A172" s="205">
        <v>40</v>
      </c>
      <c r="B172" s="412" t="s">
        <v>580</v>
      </c>
      <c r="C172" s="406"/>
      <c r="D172" s="238">
        <v>129.24</v>
      </c>
      <c r="E172" s="238">
        <f t="shared" si="8"/>
        <v>129.24</v>
      </c>
    </row>
    <row r="173" spans="1:6" x14ac:dyDescent="0.3">
      <c r="A173" s="205">
        <v>41</v>
      </c>
      <c r="B173" s="413" t="s">
        <v>396</v>
      </c>
      <c r="C173" s="476">
        <v>1.48</v>
      </c>
      <c r="D173" s="238">
        <v>13.29</v>
      </c>
      <c r="E173" s="238">
        <f t="shared" si="8"/>
        <v>14.77</v>
      </c>
    </row>
    <row r="174" spans="1:6" x14ac:dyDescent="0.3">
      <c r="A174" s="410">
        <v>42</v>
      </c>
      <c r="B174" s="411" t="s">
        <v>397</v>
      </c>
      <c r="C174" s="476">
        <v>2.4700000000000002</v>
      </c>
      <c r="D174" s="238">
        <v>29.22</v>
      </c>
      <c r="E174" s="238">
        <f t="shared" si="8"/>
        <v>31.689999999999998</v>
      </c>
    </row>
    <row r="175" spans="1:6" x14ac:dyDescent="0.3">
      <c r="A175" s="410">
        <v>43</v>
      </c>
      <c r="B175" s="411" t="s">
        <v>398</v>
      </c>
      <c r="C175" s="476">
        <v>1.45</v>
      </c>
      <c r="D175" s="238">
        <v>29.22</v>
      </c>
      <c r="E175" s="238">
        <f t="shared" si="8"/>
        <v>30.669999999999998</v>
      </c>
    </row>
    <row r="176" spans="1:6" ht="37.5" x14ac:dyDescent="0.3">
      <c r="A176" s="410">
        <v>44</v>
      </c>
      <c r="B176" s="411" t="s">
        <v>400</v>
      </c>
      <c r="C176" s="406"/>
      <c r="D176" s="238">
        <v>878.79</v>
      </c>
      <c r="E176" s="238">
        <f t="shared" si="8"/>
        <v>878.79</v>
      </c>
    </row>
    <row r="177" spans="1:6" ht="36" customHeight="1" x14ac:dyDescent="0.3">
      <c r="A177" s="410">
        <v>45</v>
      </c>
      <c r="B177" s="471" t="s">
        <v>1169</v>
      </c>
      <c r="C177" s="406"/>
      <c r="D177" s="238">
        <v>1887.41</v>
      </c>
      <c r="E177" s="238">
        <f t="shared" si="8"/>
        <v>1887.41</v>
      </c>
    </row>
    <row r="178" spans="1:6" x14ac:dyDescent="0.3">
      <c r="A178" s="534" t="s">
        <v>591</v>
      </c>
      <c r="B178" s="535"/>
      <c r="C178" s="535"/>
      <c r="D178" s="535"/>
      <c r="E178" s="536"/>
    </row>
    <row r="179" spans="1:6" x14ac:dyDescent="0.3">
      <c r="A179" s="146" t="s">
        <v>148</v>
      </c>
      <c r="B179" s="150" t="s">
        <v>1163</v>
      </c>
      <c r="C179" s="202"/>
      <c r="D179" s="237">
        <v>957.41</v>
      </c>
      <c r="E179" s="238">
        <f>C179+D179</f>
        <v>957.41</v>
      </c>
    </row>
    <row r="180" spans="1:6" x14ac:dyDescent="0.3">
      <c r="A180" s="146" t="s">
        <v>405</v>
      </c>
      <c r="B180" s="150" t="s">
        <v>1164</v>
      </c>
      <c r="C180" s="202"/>
      <c r="D180" s="237">
        <v>1253.1199999999999</v>
      </c>
      <c r="E180" s="238">
        <f t="shared" ref="E180:E183" si="9">C180+D180</f>
        <v>1253.1199999999999</v>
      </c>
    </row>
    <row r="181" spans="1:6" x14ac:dyDescent="0.3">
      <c r="A181" s="146" t="s">
        <v>390</v>
      </c>
      <c r="B181" s="150" t="s">
        <v>1165</v>
      </c>
      <c r="C181" s="202"/>
      <c r="D181" s="237">
        <v>1400.97</v>
      </c>
      <c r="E181" s="238">
        <f t="shared" si="9"/>
        <v>1400.97</v>
      </c>
    </row>
    <row r="182" spans="1:6" x14ac:dyDescent="0.3">
      <c r="A182" s="146" t="s">
        <v>391</v>
      </c>
      <c r="B182" s="150" t="s">
        <v>1166</v>
      </c>
      <c r="C182" s="202"/>
      <c r="D182" s="237">
        <v>1844.54</v>
      </c>
      <c r="E182" s="238">
        <f t="shared" si="9"/>
        <v>1844.54</v>
      </c>
    </row>
    <row r="183" spans="1:6" s="138" customFormat="1" x14ac:dyDescent="0.3">
      <c r="A183" s="146" t="s">
        <v>905</v>
      </c>
      <c r="B183" s="268" t="s">
        <v>655</v>
      </c>
      <c r="C183" s="203"/>
      <c r="D183" s="237">
        <v>1727.82</v>
      </c>
      <c r="E183" s="238">
        <f t="shared" si="9"/>
        <v>1727.82</v>
      </c>
      <c r="F183" s="172"/>
    </row>
    <row r="184" spans="1:6" x14ac:dyDescent="0.3">
      <c r="A184" s="153"/>
      <c r="B184" s="149" t="s">
        <v>423</v>
      </c>
      <c r="C184" s="211"/>
      <c r="D184" s="211"/>
      <c r="E184" s="211"/>
    </row>
    <row r="185" spans="1:6" x14ac:dyDescent="0.3">
      <c r="A185" s="153" t="s">
        <v>252</v>
      </c>
      <c r="B185" s="368" t="s">
        <v>369</v>
      </c>
      <c r="C185" s="202"/>
      <c r="D185" s="237">
        <v>195.43</v>
      </c>
      <c r="E185" s="238">
        <f>C185+D185</f>
        <v>195.43</v>
      </c>
    </row>
    <row r="186" spans="1:6" ht="37.5" x14ac:dyDescent="0.3">
      <c r="A186" s="153" t="s">
        <v>253</v>
      </c>
      <c r="B186" s="342" t="s">
        <v>871</v>
      </c>
      <c r="C186" s="202"/>
      <c r="D186" s="231">
        <v>166.55</v>
      </c>
      <c r="E186" s="232">
        <f t="shared" ref="E186:E244" si="10">C186+D186</f>
        <v>166.55</v>
      </c>
    </row>
    <row r="187" spans="1:6" ht="37.5" x14ac:dyDescent="0.3">
      <c r="A187" s="153" t="s">
        <v>254</v>
      </c>
      <c r="B187" s="342" t="s">
        <v>872</v>
      </c>
      <c r="C187" s="202"/>
      <c r="D187" s="231">
        <v>166.55</v>
      </c>
      <c r="E187" s="232">
        <f t="shared" si="10"/>
        <v>166.55</v>
      </c>
    </row>
    <row r="188" spans="1:6" ht="37.5" x14ac:dyDescent="0.3">
      <c r="A188" s="153" t="s">
        <v>373</v>
      </c>
      <c r="B188" s="342" t="s">
        <v>873</v>
      </c>
      <c r="C188" s="202"/>
      <c r="D188" s="231">
        <v>108.07</v>
      </c>
      <c r="E188" s="232">
        <f t="shared" si="10"/>
        <v>108.07</v>
      </c>
    </row>
    <row r="189" spans="1:6" ht="37.5" x14ac:dyDescent="0.3">
      <c r="A189" s="153" t="s">
        <v>374</v>
      </c>
      <c r="B189" s="342" t="s">
        <v>874</v>
      </c>
      <c r="C189" s="202"/>
      <c r="D189" s="231">
        <v>108.07</v>
      </c>
      <c r="E189" s="232">
        <f t="shared" si="10"/>
        <v>108.07</v>
      </c>
    </row>
    <row r="190" spans="1:6" x14ac:dyDescent="0.3">
      <c r="A190" s="153" t="s">
        <v>375</v>
      </c>
      <c r="B190" s="342" t="s">
        <v>875</v>
      </c>
      <c r="C190" s="202"/>
      <c r="D190" s="231">
        <v>60.77</v>
      </c>
      <c r="E190" s="232">
        <f t="shared" si="10"/>
        <v>60.77</v>
      </c>
    </row>
    <row r="191" spans="1:6" x14ac:dyDescent="0.3">
      <c r="A191" s="153" t="s">
        <v>376</v>
      </c>
      <c r="B191" s="368" t="s">
        <v>876</v>
      </c>
      <c r="C191" s="202"/>
      <c r="D191" s="231">
        <v>195.42</v>
      </c>
      <c r="E191" s="232">
        <f t="shared" si="10"/>
        <v>195.42</v>
      </c>
    </row>
    <row r="192" spans="1:6" x14ac:dyDescent="0.3">
      <c r="A192" s="153" t="s">
        <v>443</v>
      </c>
      <c r="B192" s="368" t="s">
        <v>877</v>
      </c>
      <c r="C192" s="202"/>
      <c r="D192" s="231">
        <v>30.04</v>
      </c>
      <c r="E192" s="232">
        <f t="shared" si="10"/>
        <v>30.04</v>
      </c>
    </row>
    <row r="193" spans="1:5" x14ac:dyDescent="0.3">
      <c r="A193" s="153" t="s">
        <v>454</v>
      </c>
      <c r="B193" s="368" t="s">
        <v>878</v>
      </c>
      <c r="C193" s="202"/>
      <c r="D193" s="231">
        <v>148.84</v>
      </c>
      <c r="E193" s="232">
        <f t="shared" si="10"/>
        <v>148.84</v>
      </c>
    </row>
    <row r="194" spans="1:5" x14ac:dyDescent="0.3">
      <c r="A194" s="153" t="s">
        <v>455</v>
      </c>
      <c r="B194" s="368" t="s">
        <v>879</v>
      </c>
      <c r="C194" s="202"/>
      <c r="D194" s="231">
        <v>144.44999999999999</v>
      </c>
      <c r="E194" s="232">
        <f t="shared" si="10"/>
        <v>144.44999999999999</v>
      </c>
    </row>
    <row r="195" spans="1:5" x14ac:dyDescent="0.3">
      <c r="A195" s="153" t="s">
        <v>456</v>
      </c>
      <c r="B195" s="368" t="s">
        <v>880</v>
      </c>
      <c r="C195" s="202"/>
      <c r="D195" s="231">
        <v>263.25</v>
      </c>
      <c r="E195" s="232">
        <f t="shared" si="10"/>
        <v>263.25</v>
      </c>
    </row>
    <row r="196" spans="1:5" x14ac:dyDescent="0.3">
      <c r="A196" s="153" t="s">
        <v>457</v>
      </c>
      <c r="B196" s="368" t="s">
        <v>881</v>
      </c>
      <c r="C196" s="202"/>
      <c r="D196" s="231">
        <v>42.04</v>
      </c>
      <c r="E196" s="232">
        <f t="shared" si="10"/>
        <v>42.04</v>
      </c>
    </row>
    <row r="197" spans="1:5" x14ac:dyDescent="0.3">
      <c r="A197" s="153" t="s">
        <v>458</v>
      </c>
      <c r="B197" s="368" t="s">
        <v>882</v>
      </c>
      <c r="C197" s="202"/>
      <c r="D197" s="231">
        <v>127.03</v>
      </c>
      <c r="E197" s="232">
        <f t="shared" si="10"/>
        <v>127.03</v>
      </c>
    </row>
    <row r="198" spans="1:5" x14ac:dyDescent="0.3">
      <c r="A198" s="153" t="s">
        <v>459</v>
      </c>
      <c r="B198" s="368" t="s">
        <v>327</v>
      </c>
      <c r="C198" s="202"/>
      <c r="D198" s="231">
        <v>113.82</v>
      </c>
      <c r="E198" s="232">
        <f t="shared" si="10"/>
        <v>113.82</v>
      </c>
    </row>
    <row r="199" spans="1:5" x14ac:dyDescent="0.3">
      <c r="A199" s="153" t="s">
        <v>460</v>
      </c>
      <c r="B199" s="368" t="s">
        <v>370</v>
      </c>
      <c r="C199" s="202"/>
      <c r="D199" s="231">
        <v>201.6</v>
      </c>
      <c r="E199" s="232">
        <f t="shared" si="10"/>
        <v>201.6</v>
      </c>
    </row>
    <row r="200" spans="1:5" x14ac:dyDescent="0.3">
      <c r="A200" s="153" t="s">
        <v>461</v>
      </c>
      <c r="B200" s="368" t="s">
        <v>326</v>
      </c>
      <c r="C200" s="202"/>
      <c r="D200" s="232">
        <v>76.8</v>
      </c>
      <c r="E200" s="232">
        <f t="shared" si="10"/>
        <v>76.8</v>
      </c>
    </row>
    <row r="201" spans="1:5" ht="37.5" x14ac:dyDescent="0.3">
      <c r="A201" s="153" t="s">
        <v>462</v>
      </c>
      <c r="B201" s="268" t="s">
        <v>883</v>
      </c>
      <c r="C201" s="202"/>
      <c r="D201" s="232">
        <v>166.56</v>
      </c>
      <c r="E201" s="232">
        <f t="shared" si="10"/>
        <v>166.56</v>
      </c>
    </row>
    <row r="202" spans="1:5" x14ac:dyDescent="0.3">
      <c r="A202" s="153" t="s">
        <v>463</v>
      </c>
      <c r="B202" s="268" t="s">
        <v>884</v>
      </c>
      <c r="C202" s="202"/>
      <c r="D202" s="232">
        <v>108.07</v>
      </c>
      <c r="E202" s="232">
        <f t="shared" si="10"/>
        <v>108.07</v>
      </c>
    </row>
    <row r="203" spans="1:5" x14ac:dyDescent="0.3">
      <c r="A203" s="153" t="s">
        <v>464</v>
      </c>
      <c r="B203" s="268" t="s">
        <v>885</v>
      </c>
      <c r="C203" s="202"/>
      <c r="D203" s="232">
        <v>114.41</v>
      </c>
      <c r="E203" s="232">
        <f t="shared" si="10"/>
        <v>114.41</v>
      </c>
    </row>
    <row r="204" spans="1:5" x14ac:dyDescent="0.3">
      <c r="A204" s="153" t="s">
        <v>465</v>
      </c>
      <c r="B204" s="268" t="s">
        <v>886</v>
      </c>
      <c r="C204" s="202"/>
      <c r="D204" s="232">
        <v>85.35</v>
      </c>
      <c r="E204" s="232">
        <f t="shared" si="10"/>
        <v>85.35</v>
      </c>
    </row>
    <row r="205" spans="1:5" ht="37.5" x14ac:dyDescent="0.3">
      <c r="A205" s="153" t="s">
        <v>466</v>
      </c>
      <c r="B205" s="268" t="s">
        <v>887</v>
      </c>
      <c r="C205" s="202"/>
      <c r="D205" s="232">
        <v>108.07</v>
      </c>
      <c r="E205" s="232">
        <f t="shared" si="10"/>
        <v>108.07</v>
      </c>
    </row>
    <row r="206" spans="1:5" x14ac:dyDescent="0.3">
      <c r="A206" s="153" t="s">
        <v>467</v>
      </c>
      <c r="B206" s="268" t="s">
        <v>888</v>
      </c>
      <c r="C206" s="202"/>
      <c r="D206" s="232">
        <v>171.63</v>
      </c>
      <c r="E206" s="232">
        <f t="shared" si="10"/>
        <v>171.63</v>
      </c>
    </row>
    <row r="207" spans="1:5" ht="56.25" x14ac:dyDescent="0.3">
      <c r="A207" s="153" t="s">
        <v>468</v>
      </c>
      <c r="B207" s="268" t="s">
        <v>985</v>
      </c>
      <c r="C207" s="202"/>
      <c r="D207" s="232">
        <v>167.09</v>
      </c>
      <c r="E207" s="232">
        <f t="shared" si="10"/>
        <v>167.09</v>
      </c>
    </row>
    <row r="208" spans="1:5" x14ac:dyDescent="0.3">
      <c r="A208" s="369" t="s">
        <v>252</v>
      </c>
      <c r="B208" s="370" t="s">
        <v>889</v>
      </c>
      <c r="C208" s="202"/>
      <c r="D208" s="232"/>
      <c r="E208" s="232">
        <f t="shared" si="10"/>
        <v>0</v>
      </c>
    </row>
    <row r="209" spans="1:5" x14ac:dyDescent="0.3">
      <c r="A209" s="181" t="s">
        <v>386</v>
      </c>
      <c r="B209" s="268" t="s">
        <v>890</v>
      </c>
      <c r="C209" s="202"/>
      <c r="D209" s="232">
        <v>195.43</v>
      </c>
      <c r="E209" s="232">
        <f t="shared" si="10"/>
        <v>195.43</v>
      </c>
    </row>
    <row r="210" spans="1:5" x14ac:dyDescent="0.3">
      <c r="A210" s="181" t="s">
        <v>145</v>
      </c>
      <c r="B210" s="342" t="s">
        <v>891</v>
      </c>
      <c r="C210" s="202"/>
      <c r="D210" s="232">
        <v>131.91</v>
      </c>
      <c r="E210" s="232">
        <f t="shared" si="10"/>
        <v>131.91</v>
      </c>
    </row>
    <row r="211" spans="1:5" x14ac:dyDescent="0.3">
      <c r="A211" s="181" t="s">
        <v>387</v>
      </c>
      <c r="B211" s="342" t="s">
        <v>892</v>
      </c>
      <c r="C211" s="202"/>
      <c r="D211" s="232">
        <v>327.55</v>
      </c>
      <c r="E211" s="232">
        <f t="shared" si="10"/>
        <v>327.55</v>
      </c>
    </row>
    <row r="212" spans="1:5" ht="37.5" x14ac:dyDescent="0.3">
      <c r="A212" s="181" t="s">
        <v>388</v>
      </c>
      <c r="B212" s="342" t="s">
        <v>893</v>
      </c>
      <c r="C212" s="202"/>
      <c r="D212" s="232">
        <v>269.07</v>
      </c>
      <c r="E212" s="232">
        <f t="shared" si="10"/>
        <v>269.07</v>
      </c>
    </row>
    <row r="213" spans="1:5" x14ac:dyDescent="0.3">
      <c r="A213" s="181" t="s">
        <v>389</v>
      </c>
      <c r="B213" s="342" t="s">
        <v>875</v>
      </c>
      <c r="C213" s="202"/>
      <c r="D213" s="232">
        <v>134.71</v>
      </c>
      <c r="E213" s="232">
        <f t="shared" si="10"/>
        <v>134.71</v>
      </c>
    </row>
    <row r="214" spans="1:5" x14ac:dyDescent="0.3">
      <c r="A214" s="181" t="s">
        <v>450</v>
      </c>
      <c r="B214" s="342" t="s">
        <v>894</v>
      </c>
      <c r="C214" s="202"/>
      <c r="D214" s="232">
        <v>267.57</v>
      </c>
      <c r="E214" s="232">
        <f t="shared" si="10"/>
        <v>267.57</v>
      </c>
    </row>
    <row r="215" spans="1:5" ht="37.5" x14ac:dyDescent="0.3">
      <c r="A215" s="181" t="s">
        <v>815</v>
      </c>
      <c r="B215" s="342" t="s">
        <v>895</v>
      </c>
      <c r="C215" s="202"/>
      <c r="D215" s="232">
        <v>67.11</v>
      </c>
      <c r="E215" s="232">
        <f t="shared" si="10"/>
        <v>67.11</v>
      </c>
    </row>
    <row r="216" spans="1:5" x14ac:dyDescent="0.3">
      <c r="A216" s="181" t="s">
        <v>896</v>
      </c>
      <c r="B216" s="342" t="s">
        <v>897</v>
      </c>
      <c r="C216" s="202"/>
      <c r="D216" s="232">
        <v>664.34</v>
      </c>
      <c r="E216" s="232">
        <f t="shared" si="10"/>
        <v>664.34</v>
      </c>
    </row>
    <row r="217" spans="1:5" x14ac:dyDescent="0.3">
      <c r="A217" s="181" t="s">
        <v>898</v>
      </c>
      <c r="B217" s="342" t="s">
        <v>899</v>
      </c>
      <c r="C217" s="202"/>
      <c r="D217" s="232">
        <v>333.93</v>
      </c>
      <c r="E217" s="232">
        <f t="shared" si="10"/>
        <v>333.93</v>
      </c>
    </row>
    <row r="218" spans="1:5" x14ac:dyDescent="0.3">
      <c r="A218" s="369" t="s">
        <v>253</v>
      </c>
      <c r="B218" s="371" t="s">
        <v>900</v>
      </c>
      <c r="C218" s="202"/>
      <c r="D218" s="232"/>
      <c r="E218" s="232">
        <f t="shared" si="10"/>
        <v>0</v>
      </c>
    </row>
    <row r="219" spans="1:5" x14ac:dyDescent="0.3">
      <c r="A219" s="181" t="s">
        <v>148</v>
      </c>
      <c r="B219" s="342" t="s">
        <v>901</v>
      </c>
      <c r="C219" s="202"/>
      <c r="D219" s="232">
        <v>36.03</v>
      </c>
      <c r="E219" s="232">
        <f t="shared" si="10"/>
        <v>36.03</v>
      </c>
    </row>
    <row r="220" spans="1:5" x14ac:dyDescent="0.3">
      <c r="A220" s="181" t="s">
        <v>405</v>
      </c>
      <c r="B220" s="342" t="s">
        <v>902</v>
      </c>
      <c r="C220" s="202"/>
      <c r="D220" s="232">
        <v>131.91</v>
      </c>
      <c r="E220" s="232">
        <f t="shared" si="10"/>
        <v>131.91</v>
      </c>
    </row>
    <row r="221" spans="1:5" ht="37.5" x14ac:dyDescent="0.3">
      <c r="A221" s="181" t="s">
        <v>390</v>
      </c>
      <c r="B221" s="342" t="s">
        <v>903</v>
      </c>
      <c r="C221" s="202"/>
      <c r="D221" s="232">
        <v>327.55</v>
      </c>
      <c r="E221" s="232">
        <f t="shared" si="10"/>
        <v>327.55</v>
      </c>
    </row>
    <row r="222" spans="1:5" ht="37.5" x14ac:dyDescent="0.3">
      <c r="A222" s="181" t="s">
        <v>391</v>
      </c>
      <c r="B222" s="342" t="s">
        <v>904</v>
      </c>
      <c r="C222" s="202"/>
      <c r="D222" s="232">
        <v>269.07</v>
      </c>
      <c r="E222" s="232">
        <f t="shared" si="10"/>
        <v>269.07</v>
      </c>
    </row>
    <row r="223" spans="1:5" x14ac:dyDescent="0.3">
      <c r="A223" s="181" t="s">
        <v>905</v>
      </c>
      <c r="B223" s="342" t="s">
        <v>906</v>
      </c>
      <c r="C223" s="202"/>
      <c r="D223" s="232">
        <v>134.71</v>
      </c>
      <c r="E223" s="232">
        <f t="shared" si="10"/>
        <v>134.71</v>
      </c>
    </row>
    <row r="224" spans="1:5" x14ac:dyDescent="0.3">
      <c r="A224" s="181" t="s">
        <v>907</v>
      </c>
      <c r="B224" s="342" t="s">
        <v>894</v>
      </c>
      <c r="C224" s="202"/>
      <c r="D224" s="232">
        <v>267.57</v>
      </c>
      <c r="E224" s="232">
        <f t="shared" si="10"/>
        <v>267.57</v>
      </c>
    </row>
    <row r="225" spans="1:5" ht="37.5" x14ac:dyDescent="0.3">
      <c r="A225" s="181" t="s">
        <v>908</v>
      </c>
      <c r="B225" s="342" t="s">
        <v>895</v>
      </c>
      <c r="C225" s="202"/>
      <c r="D225" s="232">
        <v>167.76</v>
      </c>
      <c r="E225" s="232">
        <f t="shared" si="10"/>
        <v>167.76</v>
      </c>
    </row>
    <row r="226" spans="1:5" x14ac:dyDescent="0.3">
      <c r="A226" s="181" t="s">
        <v>909</v>
      </c>
      <c r="B226" s="342" t="s">
        <v>910</v>
      </c>
      <c r="C226" s="202"/>
      <c r="D226" s="232">
        <v>318</v>
      </c>
      <c r="E226" s="232">
        <f t="shared" si="10"/>
        <v>318</v>
      </c>
    </row>
    <row r="227" spans="1:5" ht="37.5" x14ac:dyDescent="0.3">
      <c r="A227" s="369" t="s">
        <v>254</v>
      </c>
      <c r="B227" s="372" t="s">
        <v>911</v>
      </c>
      <c r="C227" s="202"/>
      <c r="D227" s="232"/>
      <c r="E227" s="232">
        <f t="shared" si="10"/>
        <v>0</v>
      </c>
    </row>
    <row r="228" spans="1:5" x14ac:dyDescent="0.3">
      <c r="A228" s="181" t="s">
        <v>192</v>
      </c>
      <c r="B228" s="268" t="s">
        <v>890</v>
      </c>
      <c r="C228" s="202"/>
      <c r="D228" s="232">
        <v>195.43</v>
      </c>
      <c r="E228" s="232">
        <f t="shared" si="10"/>
        <v>195.43</v>
      </c>
    </row>
    <row r="229" spans="1:5" ht="37.5" x14ac:dyDescent="0.3">
      <c r="A229" s="181" t="s">
        <v>393</v>
      </c>
      <c r="B229" s="342" t="s">
        <v>912</v>
      </c>
      <c r="C229" s="202"/>
      <c r="D229" s="232">
        <v>131.91</v>
      </c>
      <c r="E229" s="232">
        <f t="shared" si="10"/>
        <v>131.91</v>
      </c>
    </row>
    <row r="230" spans="1:5" x14ac:dyDescent="0.3">
      <c r="A230" s="181" t="s">
        <v>394</v>
      </c>
      <c r="B230" s="342" t="s">
        <v>913</v>
      </c>
      <c r="C230" s="202"/>
      <c r="D230" s="232">
        <v>327.55</v>
      </c>
      <c r="E230" s="232">
        <f t="shared" si="10"/>
        <v>327.55</v>
      </c>
    </row>
    <row r="231" spans="1:5" x14ac:dyDescent="0.3">
      <c r="A231" s="181" t="s">
        <v>406</v>
      </c>
      <c r="B231" s="342" t="s">
        <v>914</v>
      </c>
      <c r="C231" s="202"/>
      <c r="D231" s="232">
        <v>269.07</v>
      </c>
      <c r="E231" s="232">
        <f t="shared" si="10"/>
        <v>269.07</v>
      </c>
    </row>
    <row r="232" spans="1:5" x14ac:dyDescent="0.3">
      <c r="A232" s="181" t="s">
        <v>451</v>
      </c>
      <c r="B232" s="342" t="s">
        <v>906</v>
      </c>
      <c r="C232" s="202"/>
      <c r="D232" s="232">
        <v>134.71</v>
      </c>
      <c r="E232" s="232">
        <f t="shared" si="10"/>
        <v>134.71</v>
      </c>
    </row>
    <row r="233" spans="1:5" x14ac:dyDescent="0.3">
      <c r="A233" s="181" t="s">
        <v>452</v>
      </c>
      <c r="B233" s="342" t="s">
        <v>894</v>
      </c>
      <c r="C233" s="202"/>
      <c r="D233" s="232">
        <v>133.80000000000001</v>
      </c>
      <c r="E233" s="232">
        <f t="shared" si="10"/>
        <v>133.80000000000001</v>
      </c>
    </row>
    <row r="234" spans="1:5" ht="37.5" x14ac:dyDescent="0.3">
      <c r="A234" s="181" t="s">
        <v>453</v>
      </c>
      <c r="B234" s="342" t="s">
        <v>895</v>
      </c>
      <c r="C234" s="202"/>
      <c r="D234" s="232">
        <v>67.11</v>
      </c>
      <c r="E234" s="232">
        <f t="shared" si="10"/>
        <v>67.11</v>
      </c>
    </row>
    <row r="235" spans="1:5" x14ac:dyDescent="0.3">
      <c r="A235" s="181" t="s">
        <v>915</v>
      </c>
      <c r="B235" s="342" t="s">
        <v>916</v>
      </c>
      <c r="C235" s="202"/>
      <c r="D235" s="232">
        <v>143.1</v>
      </c>
      <c r="E235" s="232">
        <f t="shared" si="10"/>
        <v>143.1</v>
      </c>
    </row>
    <row r="236" spans="1:5" x14ac:dyDescent="0.3">
      <c r="A236" s="369" t="s">
        <v>373</v>
      </c>
      <c r="B236" s="372" t="s">
        <v>917</v>
      </c>
      <c r="C236" s="202"/>
      <c r="D236" s="232"/>
      <c r="E236" s="232">
        <f t="shared" si="10"/>
        <v>0</v>
      </c>
    </row>
    <row r="237" spans="1:5" x14ac:dyDescent="0.3">
      <c r="A237" s="181" t="s">
        <v>407</v>
      </c>
      <c r="B237" s="268" t="s">
        <v>890</v>
      </c>
      <c r="C237" s="202"/>
      <c r="D237" s="232">
        <v>195.43</v>
      </c>
      <c r="E237" s="232">
        <f t="shared" si="10"/>
        <v>195.43</v>
      </c>
    </row>
    <row r="238" spans="1:5" x14ac:dyDescent="0.3">
      <c r="A238" s="181" t="s">
        <v>408</v>
      </c>
      <c r="B238" s="342" t="s">
        <v>891</v>
      </c>
      <c r="C238" s="202"/>
      <c r="D238" s="232">
        <v>131.91</v>
      </c>
      <c r="E238" s="232">
        <f t="shared" si="10"/>
        <v>131.91</v>
      </c>
    </row>
    <row r="239" spans="1:5" x14ac:dyDescent="0.3">
      <c r="A239" s="181" t="s">
        <v>409</v>
      </c>
      <c r="B239" s="342" t="s">
        <v>918</v>
      </c>
      <c r="C239" s="202"/>
      <c r="D239" s="232">
        <v>327.55</v>
      </c>
      <c r="E239" s="232">
        <f t="shared" si="10"/>
        <v>327.55</v>
      </c>
    </row>
    <row r="240" spans="1:5" ht="37.5" x14ac:dyDescent="0.3">
      <c r="A240" s="181" t="s">
        <v>410</v>
      </c>
      <c r="B240" s="342" t="s">
        <v>919</v>
      </c>
      <c r="C240" s="202"/>
      <c r="D240" s="232">
        <v>269.07</v>
      </c>
      <c r="E240" s="232">
        <f t="shared" si="10"/>
        <v>269.07</v>
      </c>
    </row>
    <row r="241" spans="1:5" x14ac:dyDescent="0.3">
      <c r="A241" s="181" t="s">
        <v>411</v>
      </c>
      <c r="B241" s="342" t="s">
        <v>906</v>
      </c>
      <c r="C241" s="202"/>
      <c r="D241" s="232">
        <v>134.71</v>
      </c>
      <c r="E241" s="232">
        <f t="shared" si="10"/>
        <v>134.71</v>
      </c>
    </row>
    <row r="242" spans="1:5" x14ac:dyDescent="0.3">
      <c r="A242" s="181" t="s">
        <v>412</v>
      </c>
      <c r="B242" s="342" t="s">
        <v>894</v>
      </c>
      <c r="C242" s="202"/>
      <c r="D242" s="232">
        <v>133.80000000000001</v>
      </c>
      <c r="E242" s="232">
        <f t="shared" si="10"/>
        <v>133.80000000000001</v>
      </c>
    </row>
    <row r="243" spans="1:5" ht="37.5" x14ac:dyDescent="0.3">
      <c r="A243" s="181" t="s">
        <v>470</v>
      </c>
      <c r="B243" s="342" t="s">
        <v>895</v>
      </c>
      <c r="C243" s="202"/>
      <c r="D243" s="232">
        <v>67.11</v>
      </c>
      <c r="E243" s="232">
        <f t="shared" si="10"/>
        <v>67.11</v>
      </c>
    </row>
    <row r="244" spans="1:5" x14ac:dyDescent="0.3">
      <c r="A244" s="181" t="s">
        <v>471</v>
      </c>
      <c r="B244" s="268" t="s">
        <v>920</v>
      </c>
      <c r="C244" s="202"/>
      <c r="D244" s="232">
        <v>190.83</v>
      </c>
      <c r="E244" s="232">
        <f t="shared" si="10"/>
        <v>190.83</v>
      </c>
    </row>
    <row r="245" spans="1:5" ht="56.25" customHeight="1" x14ac:dyDescent="0.3">
      <c r="A245" s="181"/>
      <c r="B245" s="538" t="s">
        <v>426</v>
      </c>
      <c r="C245" s="539"/>
      <c r="D245" s="539"/>
      <c r="E245" s="539"/>
    </row>
    <row r="246" spans="1:5" x14ac:dyDescent="0.3">
      <c r="A246" s="181" t="s">
        <v>252</v>
      </c>
      <c r="B246" s="373" t="s">
        <v>427</v>
      </c>
      <c r="C246" s="202"/>
      <c r="D246" s="232">
        <v>33.76</v>
      </c>
      <c r="E246" s="232">
        <f>D246</f>
        <v>33.76</v>
      </c>
    </row>
    <row r="247" spans="1:5" x14ac:dyDescent="0.3">
      <c r="A247" s="181" t="s">
        <v>253</v>
      </c>
      <c r="B247" s="373" t="s">
        <v>428</v>
      </c>
      <c r="C247" s="202"/>
      <c r="D247" s="232">
        <v>73.290000000000006</v>
      </c>
      <c r="E247" s="232">
        <f t="shared" ref="E247:E261" si="11">D247</f>
        <v>73.290000000000006</v>
      </c>
    </row>
    <row r="248" spans="1:5" x14ac:dyDescent="0.3">
      <c r="A248" s="181" t="s">
        <v>254</v>
      </c>
      <c r="B248" s="373" t="s">
        <v>429</v>
      </c>
      <c r="C248" s="202"/>
      <c r="D248" s="232">
        <v>82.93</v>
      </c>
      <c r="E248" s="232">
        <f t="shared" si="11"/>
        <v>82.93</v>
      </c>
    </row>
    <row r="249" spans="1:5" x14ac:dyDescent="0.3">
      <c r="A249" s="181" t="s">
        <v>373</v>
      </c>
      <c r="B249" s="342" t="s">
        <v>921</v>
      </c>
      <c r="C249" s="202"/>
      <c r="D249" s="232">
        <v>165.85</v>
      </c>
      <c r="E249" s="232">
        <f t="shared" si="11"/>
        <v>165.85</v>
      </c>
    </row>
    <row r="250" spans="1:5" x14ac:dyDescent="0.3">
      <c r="A250" s="181" t="s">
        <v>374</v>
      </c>
      <c r="B250" s="342" t="s">
        <v>922</v>
      </c>
      <c r="C250" s="202"/>
      <c r="D250" s="232">
        <v>165.85</v>
      </c>
      <c r="E250" s="232">
        <f t="shared" si="11"/>
        <v>165.85</v>
      </c>
    </row>
    <row r="251" spans="1:5" x14ac:dyDescent="0.3">
      <c r="A251" s="181" t="s">
        <v>375</v>
      </c>
      <c r="B251" s="342" t="s">
        <v>923</v>
      </c>
      <c r="C251" s="202"/>
      <c r="D251" s="232">
        <v>327.48</v>
      </c>
      <c r="E251" s="232">
        <f t="shared" si="11"/>
        <v>327.48</v>
      </c>
    </row>
    <row r="252" spans="1:5" x14ac:dyDescent="0.3">
      <c r="A252" s="181" t="s">
        <v>376</v>
      </c>
      <c r="B252" s="373" t="s">
        <v>430</v>
      </c>
      <c r="C252" s="202"/>
      <c r="D252" s="232">
        <v>35.79</v>
      </c>
      <c r="E252" s="232">
        <f t="shared" si="11"/>
        <v>35.79</v>
      </c>
    </row>
    <row r="253" spans="1:5" x14ac:dyDescent="0.3">
      <c r="A253" s="181" t="s">
        <v>443</v>
      </c>
      <c r="B253" s="342" t="s">
        <v>924</v>
      </c>
      <c r="C253" s="202"/>
      <c r="D253" s="232">
        <v>107.36</v>
      </c>
      <c r="E253" s="232">
        <f t="shared" si="11"/>
        <v>107.36</v>
      </c>
    </row>
    <row r="254" spans="1:5" x14ac:dyDescent="0.3">
      <c r="A254" s="181" t="s">
        <v>454</v>
      </c>
      <c r="B254" s="342" t="s">
        <v>925</v>
      </c>
      <c r="C254" s="202"/>
      <c r="D254" s="232">
        <v>107.36</v>
      </c>
      <c r="E254" s="232">
        <f t="shared" si="11"/>
        <v>107.36</v>
      </c>
    </row>
    <row r="255" spans="1:5" x14ac:dyDescent="0.3">
      <c r="A255" s="181" t="s">
        <v>455</v>
      </c>
      <c r="B255" s="342" t="s">
        <v>926</v>
      </c>
      <c r="C255" s="202"/>
      <c r="D255" s="232">
        <v>268.99</v>
      </c>
      <c r="E255" s="232">
        <f t="shared" si="11"/>
        <v>268.99</v>
      </c>
    </row>
    <row r="256" spans="1:5" x14ac:dyDescent="0.3">
      <c r="A256" s="181" t="s">
        <v>456</v>
      </c>
      <c r="B256" s="373" t="s">
        <v>431</v>
      </c>
      <c r="C256" s="202"/>
      <c r="D256" s="232">
        <v>73.28</v>
      </c>
      <c r="E256" s="232">
        <f t="shared" si="11"/>
        <v>73.28</v>
      </c>
    </row>
    <row r="257" spans="1:5" ht="37.5" x14ac:dyDescent="0.3">
      <c r="A257" s="181" t="s">
        <v>457</v>
      </c>
      <c r="B257" s="373" t="s">
        <v>927</v>
      </c>
      <c r="C257" s="202"/>
      <c r="D257" s="232">
        <v>67.11</v>
      </c>
      <c r="E257" s="232">
        <f t="shared" si="11"/>
        <v>67.11</v>
      </c>
    </row>
    <row r="258" spans="1:5" x14ac:dyDescent="0.3">
      <c r="A258" s="181" t="s">
        <v>458</v>
      </c>
      <c r="B258" s="373" t="s">
        <v>432</v>
      </c>
      <c r="C258" s="202"/>
      <c r="D258" s="232">
        <v>47.42</v>
      </c>
      <c r="E258" s="232">
        <f t="shared" si="11"/>
        <v>47.42</v>
      </c>
    </row>
    <row r="259" spans="1:5" ht="37.5" x14ac:dyDescent="0.3">
      <c r="A259" s="181" t="s">
        <v>459</v>
      </c>
      <c r="B259" s="373" t="s">
        <v>433</v>
      </c>
      <c r="C259" s="202"/>
      <c r="D259" s="232">
        <v>71.12</v>
      </c>
      <c r="E259" s="232">
        <f t="shared" si="11"/>
        <v>71.12</v>
      </c>
    </row>
    <row r="260" spans="1:5" ht="37.5" x14ac:dyDescent="0.3">
      <c r="A260" s="181" t="s">
        <v>460</v>
      </c>
      <c r="B260" s="373" t="s">
        <v>434</v>
      </c>
      <c r="C260" s="202"/>
      <c r="D260" s="232">
        <v>145.28</v>
      </c>
      <c r="E260" s="232">
        <f t="shared" si="11"/>
        <v>145.28</v>
      </c>
    </row>
    <row r="261" spans="1:5" ht="37.5" x14ac:dyDescent="0.3">
      <c r="A261" s="181" t="s">
        <v>461</v>
      </c>
      <c r="B261" s="373" t="s">
        <v>928</v>
      </c>
      <c r="C261" s="202"/>
      <c r="D261" s="232">
        <v>119.22</v>
      </c>
      <c r="E261" s="232">
        <f t="shared" si="11"/>
        <v>119.22</v>
      </c>
    </row>
    <row r="262" spans="1:5" x14ac:dyDescent="0.3">
      <c r="A262" s="153"/>
      <c r="B262" s="185" t="s">
        <v>401</v>
      </c>
      <c r="C262" s="212"/>
      <c r="D262" s="239"/>
      <c r="E262" s="239"/>
    </row>
    <row r="263" spans="1:5" x14ac:dyDescent="0.3">
      <c r="A263" s="153" t="s">
        <v>252</v>
      </c>
      <c r="B263" s="160" t="s">
        <v>328</v>
      </c>
      <c r="C263" s="202"/>
      <c r="D263" s="231">
        <v>60.67</v>
      </c>
      <c r="E263" s="232">
        <f>C263+D263</f>
        <v>60.67</v>
      </c>
    </row>
    <row r="264" spans="1:5" ht="37.5" x14ac:dyDescent="0.3">
      <c r="A264" s="153" t="s">
        <v>253</v>
      </c>
      <c r="B264" s="160" t="s">
        <v>444</v>
      </c>
      <c r="C264" s="202"/>
      <c r="D264" s="231">
        <v>101.52</v>
      </c>
      <c r="E264" s="232">
        <f t="shared" ref="E264:E269" si="12">C264+D264</f>
        <v>101.52</v>
      </c>
    </row>
    <row r="265" spans="1:5" ht="37.5" x14ac:dyDescent="0.3">
      <c r="A265" s="153" t="s">
        <v>254</v>
      </c>
      <c r="B265" s="160" t="s">
        <v>445</v>
      </c>
      <c r="C265" s="202"/>
      <c r="D265" s="231">
        <v>101.52</v>
      </c>
      <c r="E265" s="232">
        <f t="shared" si="12"/>
        <v>101.52</v>
      </c>
    </row>
    <row r="266" spans="1:5" x14ac:dyDescent="0.3">
      <c r="A266" s="153" t="s">
        <v>373</v>
      </c>
      <c r="B266" s="160" t="s">
        <v>446</v>
      </c>
      <c r="C266" s="202"/>
      <c r="D266" s="231">
        <v>101.52</v>
      </c>
      <c r="E266" s="232">
        <f t="shared" si="12"/>
        <v>101.52</v>
      </c>
    </row>
    <row r="267" spans="1:5" ht="37.5" x14ac:dyDescent="0.3">
      <c r="A267" s="153" t="s">
        <v>374</v>
      </c>
      <c r="B267" s="160" t="s">
        <v>447</v>
      </c>
      <c r="C267" s="202"/>
      <c r="D267" s="231">
        <v>101.52</v>
      </c>
      <c r="E267" s="232">
        <f t="shared" si="12"/>
        <v>101.52</v>
      </c>
    </row>
    <row r="268" spans="1:5" x14ac:dyDescent="0.3">
      <c r="A268" s="153" t="s">
        <v>375</v>
      </c>
      <c r="B268" s="160" t="s">
        <v>448</v>
      </c>
      <c r="C268" s="202"/>
      <c r="D268" s="231">
        <v>101.52</v>
      </c>
      <c r="E268" s="232">
        <f t="shared" si="12"/>
        <v>101.52</v>
      </c>
    </row>
    <row r="269" spans="1:5" ht="37.5" x14ac:dyDescent="0.3">
      <c r="A269" s="153" t="s">
        <v>376</v>
      </c>
      <c r="B269" s="160" t="s">
        <v>449</v>
      </c>
      <c r="C269" s="202"/>
      <c r="D269" s="231">
        <v>101.52</v>
      </c>
      <c r="E269" s="232">
        <f t="shared" si="12"/>
        <v>101.52</v>
      </c>
    </row>
    <row r="270" spans="1:5" x14ac:dyDescent="0.3">
      <c r="A270" s="153"/>
      <c r="B270" s="161" t="s">
        <v>402</v>
      </c>
      <c r="C270" s="212"/>
      <c r="D270" s="239"/>
      <c r="E270" s="239"/>
    </row>
    <row r="271" spans="1:5" s="138" customFormat="1" x14ac:dyDescent="0.3">
      <c r="A271" s="162" t="s">
        <v>252</v>
      </c>
      <c r="B271" s="414" t="s">
        <v>267</v>
      </c>
      <c r="C271" s="480">
        <v>4.45</v>
      </c>
      <c r="D271" s="237">
        <v>12.51</v>
      </c>
      <c r="E271" s="238">
        <f>C271+D271</f>
        <v>16.96</v>
      </c>
    </row>
    <row r="272" spans="1:5" s="138" customFormat="1" x14ac:dyDescent="0.3">
      <c r="A272" s="162" t="s">
        <v>253</v>
      </c>
      <c r="B272" s="414" t="s">
        <v>268</v>
      </c>
      <c r="C272" s="480">
        <v>1.68</v>
      </c>
      <c r="D272" s="237">
        <v>8.32</v>
      </c>
      <c r="E272" s="238">
        <f t="shared" ref="E272:E299" si="13">C272+D272</f>
        <v>10</v>
      </c>
    </row>
    <row r="273" spans="1:5" s="138" customFormat="1" x14ac:dyDescent="0.3">
      <c r="A273" s="162" t="s">
        <v>254</v>
      </c>
      <c r="B273" s="414" t="s">
        <v>269</v>
      </c>
      <c r="C273" s="480">
        <v>1.48</v>
      </c>
      <c r="D273" s="237">
        <v>5.8</v>
      </c>
      <c r="E273" s="238">
        <f t="shared" si="13"/>
        <v>7.2799999999999994</v>
      </c>
    </row>
    <row r="274" spans="1:5" s="138" customFormat="1" x14ac:dyDescent="0.3">
      <c r="A274" s="162" t="s">
        <v>373</v>
      </c>
      <c r="B274" s="414" t="s">
        <v>361</v>
      </c>
      <c r="C274" s="480">
        <v>1.52</v>
      </c>
      <c r="D274" s="237">
        <v>5.8</v>
      </c>
      <c r="E274" s="238">
        <f t="shared" si="13"/>
        <v>7.32</v>
      </c>
    </row>
    <row r="275" spans="1:5" s="138" customFormat="1" x14ac:dyDescent="0.3">
      <c r="A275" s="162" t="s">
        <v>374</v>
      </c>
      <c r="B275" s="414" t="s">
        <v>273</v>
      </c>
      <c r="C275" s="480">
        <v>1.73</v>
      </c>
      <c r="D275" s="237">
        <v>9.36</v>
      </c>
      <c r="E275" s="238">
        <f t="shared" si="13"/>
        <v>11.09</v>
      </c>
    </row>
    <row r="276" spans="1:5" s="138" customFormat="1" x14ac:dyDescent="0.3">
      <c r="A276" s="162" t="s">
        <v>375</v>
      </c>
      <c r="B276" s="414" t="s">
        <v>270</v>
      </c>
      <c r="C276" s="480">
        <v>5.13</v>
      </c>
      <c r="D276" s="237">
        <v>37.4</v>
      </c>
      <c r="E276" s="238">
        <f t="shared" si="13"/>
        <v>42.53</v>
      </c>
    </row>
    <row r="277" spans="1:5" s="138" customFormat="1" x14ac:dyDescent="0.3">
      <c r="A277" s="162" t="s">
        <v>376</v>
      </c>
      <c r="B277" s="414" t="s">
        <v>271</v>
      </c>
      <c r="C277" s="480">
        <v>1.7</v>
      </c>
      <c r="D277" s="237">
        <v>33.24</v>
      </c>
      <c r="E277" s="238">
        <f t="shared" si="13"/>
        <v>34.940000000000005</v>
      </c>
    </row>
    <row r="278" spans="1:5" s="138" customFormat="1" x14ac:dyDescent="0.3">
      <c r="A278" s="162" t="s">
        <v>443</v>
      </c>
      <c r="B278" s="414" t="s">
        <v>272</v>
      </c>
      <c r="C278" s="480">
        <v>3.83</v>
      </c>
      <c r="D278" s="237">
        <v>28.23</v>
      </c>
      <c r="E278" s="238">
        <f t="shared" si="13"/>
        <v>32.06</v>
      </c>
    </row>
    <row r="279" spans="1:5" s="138" customFormat="1" x14ac:dyDescent="0.3">
      <c r="A279" s="162" t="s">
        <v>454</v>
      </c>
      <c r="B279" s="414" t="s">
        <v>569</v>
      </c>
      <c r="C279" s="480">
        <v>0.2</v>
      </c>
      <c r="D279" s="237">
        <v>4.16</v>
      </c>
      <c r="E279" s="238">
        <f t="shared" si="13"/>
        <v>4.3600000000000003</v>
      </c>
    </row>
    <row r="280" spans="1:5" s="138" customFormat="1" x14ac:dyDescent="0.3">
      <c r="A280" s="162" t="s">
        <v>455</v>
      </c>
      <c r="B280" s="414" t="s">
        <v>368</v>
      </c>
      <c r="C280" s="480">
        <v>69.489999999999995</v>
      </c>
      <c r="D280" s="237">
        <v>74.52</v>
      </c>
      <c r="E280" s="238">
        <f t="shared" si="13"/>
        <v>144.01</v>
      </c>
    </row>
    <row r="281" spans="1:5" s="138" customFormat="1" x14ac:dyDescent="0.3">
      <c r="A281" s="162" t="s">
        <v>456</v>
      </c>
      <c r="B281" s="414" t="s">
        <v>323</v>
      </c>
      <c r="C281" s="480">
        <v>3.26</v>
      </c>
      <c r="D281" s="237">
        <v>16.64</v>
      </c>
      <c r="E281" s="238">
        <f t="shared" si="13"/>
        <v>19.899999999999999</v>
      </c>
    </row>
    <row r="282" spans="1:5" s="138" customFormat="1" ht="37.5" x14ac:dyDescent="0.3">
      <c r="A282" s="146" t="s">
        <v>457</v>
      </c>
      <c r="B282" s="414" t="s">
        <v>494</v>
      </c>
      <c r="C282" s="480">
        <v>2.4300000000000002</v>
      </c>
      <c r="D282" s="237">
        <v>12.48</v>
      </c>
      <c r="E282" s="238">
        <f t="shared" si="13"/>
        <v>14.91</v>
      </c>
    </row>
    <row r="283" spans="1:5" s="95" customFormat="1" ht="37.5" x14ac:dyDescent="0.3">
      <c r="A283" s="146" t="s">
        <v>458</v>
      </c>
      <c r="B283" s="414" t="s">
        <v>365</v>
      </c>
      <c r="C283" s="367"/>
      <c r="D283" s="237">
        <v>24.92</v>
      </c>
      <c r="E283" s="238">
        <f t="shared" si="13"/>
        <v>24.92</v>
      </c>
    </row>
    <row r="284" spans="1:5" s="138" customFormat="1" x14ac:dyDescent="0.3">
      <c r="A284" s="162" t="s">
        <v>459</v>
      </c>
      <c r="B284" s="414" t="s">
        <v>362</v>
      </c>
      <c r="C284" s="480">
        <v>6.83</v>
      </c>
      <c r="D284" s="237">
        <v>14.04</v>
      </c>
      <c r="E284" s="238">
        <f t="shared" si="13"/>
        <v>20.869999999999997</v>
      </c>
    </row>
    <row r="285" spans="1:5" s="138" customFormat="1" x14ac:dyDescent="0.3">
      <c r="A285" s="162" t="s">
        <v>460</v>
      </c>
      <c r="B285" s="414" t="s">
        <v>363</v>
      </c>
      <c r="C285" s="480">
        <v>3.15</v>
      </c>
      <c r="D285" s="237">
        <v>14.04</v>
      </c>
      <c r="E285" s="238">
        <f t="shared" si="13"/>
        <v>17.189999999999998</v>
      </c>
    </row>
    <row r="286" spans="1:5" s="138" customFormat="1" x14ac:dyDescent="0.3">
      <c r="A286" s="162" t="s">
        <v>461</v>
      </c>
      <c r="B286" s="414" t="s">
        <v>364</v>
      </c>
      <c r="C286" s="480">
        <v>1.1599999999999999</v>
      </c>
      <c r="D286" s="237">
        <v>5.53</v>
      </c>
      <c r="E286" s="238">
        <f t="shared" si="13"/>
        <v>6.69</v>
      </c>
    </row>
    <row r="287" spans="1:5" s="138" customFormat="1" x14ac:dyDescent="0.3">
      <c r="A287" s="162" t="s">
        <v>462</v>
      </c>
      <c r="B287" s="414" t="s">
        <v>366</v>
      </c>
      <c r="C287" s="480">
        <v>58.69</v>
      </c>
      <c r="D287" s="237">
        <v>84.56</v>
      </c>
      <c r="E287" s="238">
        <f t="shared" si="13"/>
        <v>143.25</v>
      </c>
    </row>
    <row r="288" spans="1:5" s="138" customFormat="1" x14ac:dyDescent="0.3">
      <c r="A288" s="162" t="s">
        <v>463</v>
      </c>
      <c r="B288" s="414" t="s">
        <v>367</v>
      </c>
      <c r="C288" s="480">
        <v>5.08</v>
      </c>
      <c r="D288" s="237">
        <v>62.62</v>
      </c>
      <c r="E288" s="238">
        <f t="shared" si="13"/>
        <v>67.7</v>
      </c>
    </row>
    <row r="289" spans="1:5" s="138" customFormat="1" x14ac:dyDescent="0.3">
      <c r="A289" s="162" t="s">
        <v>464</v>
      </c>
      <c r="B289" s="147" t="s">
        <v>329</v>
      </c>
      <c r="C289" s="476">
        <v>4.5999999999999996</v>
      </c>
      <c r="D289" s="237">
        <v>161.4</v>
      </c>
      <c r="E289" s="238">
        <f t="shared" si="13"/>
        <v>166</v>
      </c>
    </row>
    <row r="290" spans="1:5" s="138" customFormat="1" x14ac:dyDescent="0.3">
      <c r="A290" s="162" t="s">
        <v>465</v>
      </c>
      <c r="B290" s="147" t="s">
        <v>330</v>
      </c>
      <c r="C290" s="476">
        <v>26.81</v>
      </c>
      <c r="D290" s="237">
        <v>68.260000000000005</v>
      </c>
      <c r="E290" s="238">
        <f t="shared" si="13"/>
        <v>95.070000000000007</v>
      </c>
    </row>
    <row r="291" spans="1:5" s="138" customFormat="1" ht="37.5" x14ac:dyDescent="0.3">
      <c r="A291" s="146" t="s">
        <v>466</v>
      </c>
      <c r="B291" s="147" t="s">
        <v>331</v>
      </c>
      <c r="C291" s="476">
        <v>4.5999999999999996</v>
      </c>
      <c r="D291" s="237">
        <v>48.4</v>
      </c>
      <c r="E291" s="238">
        <f t="shared" si="13"/>
        <v>53</v>
      </c>
    </row>
    <row r="292" spans="1:5" s="138" customFormat="1" x14ac:dyDescent="0.3">
      <c r="A292" s="162" t="s">
        <v>467</v>
      </c>
      <c r="B292" s="147" t="s">
        <v>332</v>
      </c>
      <c r="C292" s="476">
        <v>4.5999999999999996</v>
      </c>
      <c r="D292" s="237">
        <v>148.97999999999999</v>
      </c>
      <c r="E292" s="238">
        <f t="shared" si="13"/>
        <v>153.57999999999998</v>
      </c>
    </row>
    <row r="293" spans="1:5" s="138" customFormat="1" x14ac:dyDescent="0.3">
      <c r="A293" s="162" t="s">
        <v>468</v>
      </c>
      <c r="B293" s="147" t="s">
        <v>485</v>
      </c>
      <c r="C293" s="476">
        <v>26.04</v>
      </c>
      <c r="D293" s="237">
        <v>52.04</v>
      </c>
      <c r="E293" s="238">
        <f t="shared" si="13"/>
        <v>78.08</v>
      </c>
    </row>
    <row r="294" spans="1:5" s="138" customFormat="1" x14ac:dyDescent="0.3">
      <c r="A294" s="463" t="s">
        <v>1156</v>
      </c>
      <c r="B294" s="415" t="s">
        <v>1153</v>
      </c>
      <c r="C294" s="480">
        <v>1.71</v>
      </c>
      <c r="D294" s="238">
        <v>6.81</v>
      </c>
      <c r="E294" s="238">
        <f t="shared" si="13"/>
        <v>8.52</v>
      </c>
    </row>
    <row r="295" spans="1:5" s="138" customFormat="1" x14ac:dyDescent="0.3">
      <c r="A295" s="462" t="s">
        <v>1154</v>
      </c>
      <c r="B295" s="464" t="s">
        <v>1155</v>
      </c>
      <c r="C295" s="480">
        <v>0.74</v>
      </c>
      <c r="D295" s="238">
        <v>1.1499999999999999</v>
      </c>
      <c r="E295" s="238">
        <f t="shared" si="13"/>
        <v>1.89</v>
      </c>
    </row>
    <row r="296" spans="1:5" s="138" customFormat="1" x14ac:dyDescent="0.3">
      <c r="A296" s="534" t="s">
        <v>594</v>
      </c>
      <c r="B296" s="535"/>
      <c r="C296" s="535"/>
      <c r="D296" s="535"/>
      <c r="E296" s="536"/>
    </row>
    <row r="297" spans="1:5" s="138" customFormat="1" x14ac:dyDescent="0.3">
      <c r="A297" s="162" t="s">
        <v>252</v>
      </c>
      <c r="B297" s="147" t="s">
        <v>578</v>
      </c>
      <c r="C297" s="476">
        <v>12.23</v>
      </c>
      <c r="D297" s="237">
        <v>215</v>
      </c>
      <c r="E297" s="238">
        <f t="shared" si="13"/>
        <v>227.23</v>
      </c>
    </row>
    <row r="298" spans="1:5" s="138" customFormat="1" x14ac:dyDescent="0.3">
      <c r="A298" s="162" t="s">
        <v>253</v>
      </c>
      <c r="B298" s="147" t="s">
        <v>589</v>
      </c>
      <c r="C298" s="476">
        <v>5.81</v>
      </c>
      <c r="D298" s="237">
        <v>132</v>
      </c>
      <c r="E298" s="238">
        <f t="shared" si="13"/>
        <v>137.81</v>
      </c>
    </row>
    <row r="299" spans="1:5" s="138" customFormat="1" x14ac:dyDescent="0.3">
      <c r="A299" s="162" t="s">
        <v>254</v>
      </c>
      <c r="B299" s="147" t="s">
        <v>590</v>
      </c>
      <c r="C299" s="476">
        <v>31.42</v>
      </c>
      <c r="D299" s="237">
        <v>350</v>
      </c>
      <c r="E299" s="238">
        <f t="shared" si="13"/>
        <v>381.42</v>
      </c>
    </row>
    <row r="300" spans="1:5" s="348" customFormat="1" x14ac:dyDescent="0.25">
      <c r="A300" s="343"/>
      <c r="B300" s="344" t="s">
        <v>608</v>
      </c>
      <c r="C300" s="345"/>
      <c r="D300" s="346"/>
      <c r="E300" s="347"/>
    </row>
    <row r="301" spans="1:5" s="348" customFormat="1" ht="30.75" customHeight="1" x14ac:dyDescent="0.25">
      <c r="A301" s="343"/>
      <c r="B301" s="532" t="s">
        <v>609</v>
      </c>
      <c r="C301" s="532"/>
      <c r="D301" s="532"/>
      <c r="E301" s="532"/>
    </row>
    <row r="302" spans="1:5" s="348" customFormat="1" ht="20.25" customHeight="1" x14ac:dyDescent="0.25">
      <c r="A302" s="343"/>
      <c r="B302" s="532" t="s">
        <v>610</v>
      </c>
      <c r="C302" s="532"/>
      <c r="D302" s="532"/>
      <c r="E302" s="532"/>
    </row>
    <row r="305" spans="2:5" x14ac:dyDescent="0.3">
      <c r="B305" s="349" t="s">
        <v>38</v>
      </c>
      <c r="E305" s="95" t="s">
        <v>661</v>
      </c>
    </row>
  </sheetData>
  <mergeCells count="12">
    <mergeCell ref="C2:E2"/>
    <mergeCell ref="B302:E302"/>
    <mergeCell ref="A6:E6"/>
    <mergeCell ref="A7:E7"/>
    <mergeCell ref="B301:E301"/>
    <mergeCell ref="A104:E104"/>
    <mergeCell ref="A296:E296"/>
    <mergeCell ref="A10:E10"/>
    <mergeCell ref="A132:E132"/>
    <mergeCell ref="A73:E73"/>
    <mergeCell ref="A178:E178"/>
    <mergeCell ref="B245:E245"/>
  </mergeCells>
  <pageMargins left="0.70866141732283472" right="0.70866141732283472" top="0.74803149606299213" bottom="0.74803149606299213" header="0.31496062992125984" footer="0.31496062992125984"/>
  <pageSetup paperSize="9" scale="39" fitToHeight="0" orientation="portrait" r:id="rId1"/>
  <rowBreaks count="3" manualBreakCount="3">
    <brk id="80" max="4" man="1"/>
    <brk id="151" max="4" man="1"/>
    <brk id="229" max="4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H62"/>
  <sheetViews>
    <sheetView view="pageBreakPreview" topLeftCell="A25" zoomScale="60" zoomScaleNormal="100" workbookViewId="0">
      <selection activeCell="A36" sqref="A36"/>
    </sheetView>
  </sheetViews>
  <sheetFormatPr defaultRowHeight="15.75" x14ac:dyDescent="0.25"/>
  <cols>
    <col min="1" max="1" width="4.42578125" style="262" customWidth="1"/>
    <col min="2" max="2" width="53.85546875" style="117" customWidth="1"/>
    <col min="3" max="4" width="24" style="117" customWidth="1"/>
    <col min="5" max="6" width="29.42578125" style="117" customWidth="1"/>
    <col min="7" max="7" width="22.140625" style="117" customWidth="1"/>
    <col min="8" max="8" width="24.7109375" style="117" hidden="1" customWidth="1"/>
    <col min="9" max="16384" width="9.140625" style="117"/>
  </cols>
  <sheetData>
    <row r="1" spans="1:8" x14ac:dyDescent="0.25">
      <c r="A1" s="256"/>
      <c r="B1" s="175"/>
      <c r="C1" s="358"/>
      <c r="D1" s="358"/>
      <c r="E1" s="240"/>
      <c r="F1" s="540" t="s">
        <v>0</v>
      </c>
      <c r="G1" s="541"/>
      <c r="H1" s="356"/>
    </row>
    <row r="2" spans="1:8" x14ac:dyDescent="0.25">
      <c r="A2" s="256"/>
      <c r="B2" s="175"/>
      <c r="C2" s="356"/>
      <c r="D2" s="356"/>
      <c r="E2" s="540" t="s">
        <v>35</v>
      </c>
      <c r="F2" s="540"/>
      <c r="G2" s="542"/>
      <c r="H2" s="542"/>
    </row>
    <row r="3" spans="1:8" x14ac:dyDescent="0.25">
      <c r="A3" s="256"/>
      <c r="B3" s="175"/>
      <c r="C3" s="358"/>
      <c r="D3" s="358"/>
      <c r="E3" s="240"/>
      <c r="F3" s="540" t="s">
        <v>1</v>
      </c>
      <c r="G3" s="541"/>
      <c r="H3" s="356"/>
    </row>
    <row r="4" spans="1:8" x14ac:dyDescent="0.25">
      <c r="A4" s="256"/>
      <c r="B4" s="175"/>
      <c r="C4" s="358"/>
      <c r="D4" s="358"/>
      <c r="E4" s="240"/>
      <c r="F4" s="540" t="s">
        <v>567</v>
      </c>
      <c r="G4" s="541"/>
      <c r="H4" s="356"/>
    </row>
    <row r="5" spans="1:8" x14ac:dyDescent="0.25">
      <c r="A5" s="256"/>
      <c r="B5" s="175"/>
      <c r="C5" s="358"/>
      <c r="D5" s="358"/>
      <c r="E5" s="240"/>
      <c r="F5" s="540" t="s">
        <v>1038</v>
      </c>
      <c r="G5" s="541"/>
      <c r="H5" s="356"/>
    </row>
    <row r="6" spans="1:8" x14ac:dyDescent="0.25">
      <c r="A6" s="256"/>
      <c r="B6" s="175"/>
      <c r="C6" s="257"/>
      <c r="D6" s="257"/>
      <c r="E6" s="257"/>
      <c r="F6" s="257"/>
    </row>
    <row r="7" spans="1:8" x14ac:dyDescent="0.25">
      <c r="A7" s="484" t="s">
        <v>2</v>
      </c>
      <c r="B7" s="484"/>
      <c r="C7" s="484"/>
      <c r="D7" s="484"/>
      <c r="E7" s="484"/>
      <c r="F7" s="484"/>
      <c r="G7" s="541"/>
      <c r="H7" s="541"/>
    </row>
    <row r="8" spans="1:8" ht="43.5" customHeight="1" x14ac:dyDescent="0.25">
      <c r="A8" s="485" t="s">
        <v>1039</v>
      </c>
      <c r="B8" s="485"/>
      <c r="C8" s="485"/>
      <c r="D8" s="485"/>
      <c r="E8" s="485"/>
      <c r="F8" s="485"/>
      <c r="G8" s="545"/>
      <c r="H8" s="545"/>
    </row>
    <row r="9" spans="1:8" ht="18" customHeight="1" x14ac:dyDescent="0.25">
      <c r="A9" s="550" t="s">
        <v>5</v>
      </c>
      <c r="B9" s="548" t="s">
        <v>6</v>
      </c>
      <c r="C9" s="551" t="s">
        <v>642</v>
      </c>
      <c r="D9" s="551" t="s">
        <v>438</v>
      </c>
      <c r="E9" s="551" t="s">
        <v>857</v>
      </c>
      <c r="F9" s="551" t="s">
        <v>440</v>
      </c>
      <c r="G9" s="546" t="s">
        <v>749</v>
      </c>
      <c r="H9" s="547"/>
    </row>
    <row r="10" spans="1:8" ht="87" customHeight="1" x14ac:dyDescent="0.25">
      <c r="A10" s="549"/>
      <c r="B10" s="549"/>
      <c r="C10" s="552"/>
      <c r="D10" s="553"/>
      <c r="E10" s="552"/>
      <c r="F10" s="552"/>
      <c r="G10" s="34" t="s">
        <v>991</v>
      </c>
      <c r="H10" s="34" t="s">
        <v>750</v>
      </c>
    </row>
    <row r="11" spans="1:8" x14ac:dyDescent="0.25">
      <c r="A11" s="258">
        <v>1</v>
      </c>
      <c r="B11" s="180">
        <v>2</v>
      </c>
      <c r="C11" s="230">
        <v>3</v>
      </c>
      <c r="D11" s="230">
        <v>4</v>
      </c>
      <c r="E11" s="230">
        <v>5</v>
      </c>
      <c r="F11" s="230">
        <v>6</v>
      </c>
      <c r="G11" s="293">
        <v>7</v>
      </c>
      <c r="H11" s="293">
        <v>6</v>
      </c>
    </row>
    <row r="12" spans="1:8" ht="18.75" x14ac:dyDescent="0.25">
      <c r="A12" s="289">
        <v>1</v>
      </c>
      <c r="B12" s="290" t="s">
        <v>730</v>
      </c>
      <c r="C12" s="260" t="s">
        <v>731</v>
      </c>
      <c r="D12" s="260"/>
      <c r="E12" s="261">
        <v>337.14</v>
      </c>
      <c r="F12" s="261">
        <f>D12+E12</f>
        <v>337.14</v>
      </c>
      <c r="G12" s="294"/>
      <c r="H12" s="295"/>
    </row>
    <row r="13" spans="1:8" ht="35.25" customHeight="1" x14ac:dyDescent="0.25">
      <c r="A13" s="289">
        <v>2</v>
      </c>
      <c r="B13" s="291" t="s">
        <v>732</v>
      </c>
      <c r="C13" s="260" t="s">
        <v>643</v>
      </c>
      <c r="D13" s="260"/>
      <c r="E13" s="261">
        <v>3297.12</v>
      </c>
      <c r="F13" s="261">
        <f t="shared" ref="F13:F47" si="0">D13+E13</f>
        <v>3297.12</v>
      </c>
      <c r="G13" s="260">
        <f t="shared" ref="G13:G41" si="1">$E$12+E13+$E$44+$E$45</f>
        <v>6471.6900000000005</v>
      </c>
      <c r="H13" s="259"/>
    </row>
    <row r="14" spans="1:8" ht="33.75" customHeight="1" x14ac:dyDescent="0.25">
      <c r="A14" s="289">
        <v>3</v>
      </c>
      <c r="B14" s="292" t="s">
        <v>733</v>
      </c>
      <c r="C14" s="260" t="s">
        <v>643</v>
      </c>
      <c r="D14" s="260"/>
      <c r="E14" s="261">
        <v>3931.63</v>
      </c>
      <c r="F14" s="261">
        <f t="shared" si="0"/>
        <v>3931.63</v>
      </c>
      <c r="G14" s="260">
        <f t="shared" si="1"/>
        <v>7106.2000000000007</v>
      </c>
      <c r="H14" s="259"/>
    </row>
    <row r="15" spans="1:8" ht="18.75" customHeight="1" x14ac:dyDescent="0.25">
      <c r="A15" s="289">
        <v>4</v>
      </c>
      <c r="B15" s="291" t="s">
        <v>734</v>
      </c>
      <c r="C15" s="260" t="s">
        <v>643</v>
      </c>
      <c r="D15" s="260"/>
      <c r="E15" s="261">
        <v>4566.1400000000003</v>
      </c>
      <c r="F15" s="261">
        <f t="shared" si="0"/>
        <v>4566.1400000000003</v>
      </c>
      <c r="G15" s="260">
        <f t="shared" si="1"/>
        <v>7740.7100000000009</v>
      </c>
      <c r="H15" s="259"/>
    </row>
    <row r="16" spans="1:8" ht="47.25" customHeight="1" x14ac:dyDescent="0.25">
      <c r="A16" s="289">
        <v>5</v>
      </c>
      <c r="B16" s="292" t="s">
        <v>735</v>
      </c>
      <c r="C16" s="260" t="s">
        <v>643</v>
      </c>
      <c r="D16" s="260"/>
      <c r="E16" s="261">
        <v>1393.82</v>
      </c>
      <c r="F16" s="261">
        <f t="shared" si="0"/>
        <v>1393.82</v>
      </c>
      <c r="G16" s="260">
        <f t="shared" si="1"/>
        <v>4568.3900000000003</v>
      </c>
      <c r="H16" s="259"/>
    </row>
    <row r="17" spans="1:8" ht="19.5" customHeight="1" x14ac:dyDescent="0.25">
      <c r="A17" s="289">
        <v>6</v>
      </c>
      <c r="B17" s="292" t="s">
        <v>842</v>
      </c>
      <c r="C17" s="260" t="s">
        <v>643</v>
      </c>
      <c r="D17" s="260"/>
      <c r="E17" s="261">
        <v>1754.3</v>
      </c>
      <c r="F17" s="261">
        <f t="shared" si="0"/>
        <v>1754.3</v>
      </c>
      <c r="G17" s="260">
        <f t="shared" si="1"/>
        <v>4928.8700000000008</v>
      </c>
      <c r="H17" s="260">
        <f t="shared" ref="H17:H41" si="2">$E$12+E17*2+$E$44+$E$45</f>
        <v>6683.17</v>
      </c>
    </row>
    <row r="18" spans="1:8" ht="52.5" customHeight="1" x14ac:dyDescent="0.25">
      <c r="A18" s="289">
        <v>7</v>
      </c>
      <c r="B18" s="292" t="s">
        <v>843</v>
      </c>
      <c r="C18" s="260" t="s">
        <v>643</v>
      </c>
      <c r="D18" s="260"/>
      <c r="E18" s="261">
        <v>1965.94</v>
      </c>
      <c r="F18" s="261">
        <f t="shared" si="0"/>
        <v>1965.94</v>
      </c>
      <c r="G18" s="260">
        <f t="shared" si="1"/>
        <v>5140.51</v>
      </c>
      <c r="H18" s="260">
        <f t="shared" si="2"/>
        <v>7106.4500000000007</v>
      </c>
    </row>
    <row r="19" spans="1:8" ht="49.5" customHeight="1" x14ac:dyDescent="0.25">
      <c r="A19" s="289">
        <v>8</v>
      </c>
      <c r="B19" s="292" t="s">
        <v>844</v>
      </c>
      <c r="C19" s="260" t="s">
        <v>643</v>
      </c>
      <c r="D19" s="260"/>
      <c r="E19" s="261">
        <v>2177.38</v>
      </c>
      <c r="F19" s="261">
        <f t="shared" si="0"/>
        <v>2177.38</v>
      </c>
      <c r="G19" s="260">
        <f t="shared" si="1"/>
        <v>5351.9500000000007</v>
      </c>
      <c r="H19" s="260">
        <f t="shared" si="2"/>
        <v>7529.33</v>
      </c>
    </row>
    <row r="20" spans="1:8" ht="36" customHeight="1" x14ac:dyDescent="0.25">
      <c r="A20" s="289">
        <v>9</v>
      </c>
      <c r="B20" s="292" t="s">
        <v>845</v>
      </c>
      <c r="C20" s="260" t="s">
        <v>643</v>
      </c>
      <c r="D20" s="260"/>
      <c r="E20" s="261">
        <v>2388.77</v>
      </c>
      <c r="F20" s="261">
        <f t="shared" si="0"/>
        <v>2388.77</v>
      </c>
      <c r="G20" s="260">
        <f t="shared" si="1"/>
        <v>5563.34</v>
      </c>
      <c r="H20" s="260">
        <f t="shared" si="2"/>
        <v>7952.1100000000006</v>
      </c>
    </row>
    <row r="21" spans="1:8" ht="31.5" customHeight="1" x14ac:dyDescent="0.25">
      <c r="A21" s="289">
        <v>10</v>
      </c>
      <c r="B21" s="292" t="s">
        <v>846</v>
      </c>
      <c r="C21" s="260" t="s">
        <v>643</v>
      </c>
      <c r="D21" s="260"/>
      <c r="E21" s="261">
        <v>2600.35</v>
      </c>
      <c r="F21" s="261">
        <f t="shared" si="0"/>
        <v>2600.35</v>
      </c>
      <c r="G21" s="260">
        <f t="shared" si="1"/>
        <v>5774.92</v>
      </c>
      <c r="H21" s="260">
        <f t="shared" si="2"/>
        <v>8375.27</v>
      </c>
    </row>
    <row r="22" spans="1:8" ht="36" customHeight="1" x14ac:dyDescent="0.25">
      <c r="A22" s="289">
        <v>11</v>
      </c>
      <c r="B22" s="292" t="s">
        <v>847</v>
      </c>
      <c r="C22" s="260" t="s">
        <v>643</v>
      </c>
      <c r="D22" s="260"/>
      <c r="E22" s="261">
        <v>2811.84</v>
      </c>
      <c r="F22" s="261">
        <f t="shared" si="0"/>
        <v>2811.84</v>
      </c>
      <c r="G22" s="260">
        <f t="shared" si="1"/>
        <v>5986.41</v>
      </c>
      <c r="H22" s="260">
        <f t="shared" si="2"/>
        <v>8798.25</v>
      </c>
    </row>
    <row r="23" spans="1:8" ht="30.75" customHeight="1" x14ac:dyDescent="0.25">
      <c r="A23" s="289">
        <v>12</v>
      </c>
      <c r="B23" s="292" t="s">
        <v>736</v>
      </c>
      <c r="C23" s="260" t="s">
        <v>643</v>
      </c>
      <c r="D23" s="260"/>
      <c r="E23" s="261">
        <v>2028.38</v>
      </c>
      <c r="F23" s="261">
        <f t="shared" si="0"/>
        <v>2028.38</v>
      </c>
      <c r="G23" s="260">
        <f t="shared" si="1"/>
        <v>5202.9500000000007</v>
      </c>
      <c r="H23" s="260">
        <f t="shared" si="2"/>
        <v>7231.33</v>
      </c>
    </row>
    <row r="24" spans="1:8" ht="31.5" x14ac:dyDescent="0.25">
      <c r="A24" s="289">
        <v>13</v>
      </c>
      <c r="B24" s="292" t="s">
        <v>737</v>
      </c>
      <c r="C24" s="260" t="s">
        <v>643</v>
      </c>
      <c r="D24" s="260"/>
      <c r="E24" s="261">
        <v>2451.2199999999998</v>
      </c>
      <c r="F24" s="261">
        <f t="shared" si="0"/>
        <v>2451.2199999999998</v>
      </c>
      <c r="G24" s="260">
        <f t="shared" si="1"/>
        <v>5625.79</v>
      </c>
      <c r="H24" s="260">
        <f t="shared" si="2"/>
        <v>8077.01</v>
      </c>
    </row>
    <row r="25" spans="1:8" ht="31.5" x14ac:dyDescent="0.25">
      <c r="A25" s="289">
        <v>14</v>
      </c>
      <c r="B25" s="292" t="s">
        <v>848</v>
      </c>
      <c r="C25" s="260" t="s">
        <v>643</v>
      </c>
      <c r="D25" s="260"/>
      <c r="E25" s="261">
        <v>2662.85</v>
      </c>
      <c r="F25" s="261">
        <f t="shared" si="0"/>
        <v>2662.85</v>
      </c>
      <c r="G25" s="260">
        <f t="shared" si="1"/>
        <v>5837.42</v>
      </c>
      <c r="H25" s="260">
        <f t="shared" si="2"/>
        <v>8500.27</v>
      </c>
    </row>
    <row r="26" spans="1:8" ht="30.75" customHeight="1" x14ac:dyDescent="0.25">
      <c r="A26" s="289">
        <v>15</v>
      </c>
      <c r="B26" s="292" t="s">
        <v>738</v>
      </c>
      <c r="C26" s="260" t="s">
        <v>643</v>
      </c>
      <c r="D26" s="260"/>
      <c r="E26" s="261">
        <v>1014.14</v>
      </c>
      <c r="F26" s="261">
        <f t="shared" si="0"/>
        <v>1014.14</v>
      </c>
      <c r="G26" s="260">
        <f t="shared" si="1"/>
        <v>4188.71</v>
      </c>
      <c r="H26" s="260">
        <f t="shared" si="2"/>
        <v>5202.8500000000004</v>
      </c>
    </row>
    <row r="27" spans="1:8" ht="31.5" customHeight="1" x14ac:dyDescent="0.25">
      <c r="A27" s="289">
        <v>16</v>
      </c>
      <c r="B27" s="292" t="s">
        <v>849</v>
      </c>
      <c r="C27" s="260" t="s">
        <v>643</v>
      </c>
      <c r="D27" s="260"/>
      <c r="E27" s="261">
        <v>1014.14</v>
      </c>
      <c r="F27" s="261">
        <f t="shared" si="0"/>
        <v>1014.14</v>
      </c>
      <c r="G27" s="260">
        <f t="shared" si="1"/>
        <v>4188.71</v>
      </c>
      <c r="H27" s="260">
        <f t="shared" si="2"/>
        <v>5202.8500000000004</v>
      </c>
    </row>
    <row r="28" spans="1:8" ht="30" customHeight="1" x14ac:dyDescent="0.25">
      <c r="A28" s="289">
        <v>17</v>
      </c>
      <c r="B28" s="292" t="s">
        <v>739</v>
      </c>
      <c r="C28" s="260" t="s">
        <v>643</v>
      </c>
      <c r="D28" s="260"/>
      <c r="E28" s="261">
        <v>2600.35</v>
      </c>
      <c r="F28" s="261">
        <f t="shared" si="0"/>
        <v>2600.35</v>
      </c>
      <c r="G28" s="260">
        <f t="shared" si="1"/>
        <v>5774.92</v>
      </c>
      <c r="H28" s="260">
        <f t="shared" si="2"/>
        <v>8375.27</v>
      </c>
    </row>
    <row r="29" spans="1:8" ht="41.25" customHeight="1" x14ac:dyDescent="0.25">
      <c r="A29" s="289">
        <v>18</v>
      </c>
      <c r="B29" s="292" t="s">
        <v>740</v>
      </c>
      <c r="C29" s="260" t="s">
        <v>643</v>
      </c>
      <c r="D29" s="260"/>
      <c r="E29" s="261">
        <v>2388.77</v>
      </c>
      <c r="F29" s="261">
        <f t="shared" si="0"/>
        <v>2388.77</v>
      </c>
      <c r="G29" s="260">
        <f t="shared" si="1"/>
        <v>5563.34</v>
      </c>
      <c r="H29" s="260">
        <f t="shared" si="2"/>
        <v>7952.1100000000006</v>
      </c>
    </row>
    <row r="30" spans="1:8" ht="33" customHeight="1" x14ac:dyDescent="0.25">
      <c r="A30" s="289">
        <v>19</v>
      </c>
      <c r="B30" s="292" t="s">
        <v>741</v>
      </c>
      <c r="C30" s="260" t="s">
        <v>643</v>
      </c>
      <c r="D30" s="260"/>
      <c r="E30" s="261">
        <v>1119.8399999999999</v>
      </c>
      <c r="F30" s="261">
        <f t="shared" si="0"/>
        <v>1119.8399999999999</v>
      </c>
      <c r="G30" s="260">
        <f t="shared" si="1"/>
        <v>4294.41</v>
      </c>
      <c r="H30" s="260">
        <f t="shared" si="2"/>
        <v>5414.25</v>
      </c>
    </row>
    <row r="31" spans="1:8" ht="36.75" customHeight="1" x14ac:dyDescent="0.25">
      <c r="A31" s="289">
        <v>20</v>
      </c>
      <c r="B31" s="292" t="s">
        <v>742</v>
      </c>
      <c r="C31" s="260" t="s">
        <v>643</v>
      </c>
      <c r="D31" s="260"/>
      <c r="E31" s="261">
        <v>2388.77</v>
      </c>
      <c r="F31" s="261">
        <f t="shared" si="0"/>
        <v>2388.77</v>
      </c>
      <c r="G31" s="260">
        <f t="shared" si="1"/>
        <v>5563.34</v>
      </c>
      <c r="H31" s="260">
        <f t="shared" si="2"/>
        <v>7952.1100000000006</v>
      </c>
    </row>
    <row r="32" spans="1:8" ht="36.75" customHeight="1" x14ac:dyDescent="0.25">
      <c r="A32" s="289">
        <v>21</v>
      </c>
      <c r="B32" s="292" t="s">
        <v>1050</v>
      </c>
      <c r="C32" s="260" t="s">
        <v>643</v>
      </c>
      <c r="D32" s="260"/>
      <c r="E32" s="261">
        <v>1965.94</v>
      </c>
      <c r="F32" s="261">
        <f t="shared" si="0"/>
        <v>1965.94</v>
      </c>
      <c r="G32" s="260">
        <f t="shared" ref="G32:G35" si="3">$E$12+E32+$E$45+$E$46</f>
        <v>4531.4800000000005</v>
      </c>
      <c r="H32" s="260"/>
    </row>
    <row r="33" spans="1:8" ht="36.75" customHeight="1" x14ac:dyDescent="0.25">
      <c r="A33" s="289">
        <v>22</v>
      </c>
      <c r="B33" s="292" t="s">
        <v>1051</v>
      </c>
      <c r="C33" s="260" t="s">
        <v>643</v>
      </c>
      <c r="D33" s="260"/>
      <c r="E33" s="261">
        <v>1014.14</v>
      </c>
      <c r="F33" s="261">
        <f t="shared" si="0"/>
        <v>1014.14</v>
      </c>
      <c r="G33" s="260">
        <f t="shared" si="3"/>
        <v>3579.6800000000003</v>
      </c>
      <c r="H33" s="260"/>
    </row>
    <row r="34" spans="1:8" ht="36.75" customHeight="1" x14ac:dyDescent="0.25">
      <c r="A34" s="289">
        <v>23</v>
      </c>
      <c r="B34" s="292" t="s">
        <v>1052</v>
      </c>
      <c r="C34" s="260" t="s">
        <v>643</v>
      </c>
      <c r="D34" s="260"/>
      <c r="E34" s="261">
        <v>1965.94</v>
      </c>
      <c r="F34" s="261">
        <f t="shared" si="0"/>
        <v>1965.94</v>
      </c>
      <c r="G34" s="260">
        <f t="shared" si="3"/>
        <v>4531.4800000000005</v>
      </c>
      <c r="H34" s="260"/>
    </row>
    <row r="35" spans="1:8" ht="36.75" customHeight="1" x14ac:dyDescent="0.25">
      <c r="A35" s="289">
        <v>24</v>
      </c>
      <c r="B35" s="292" t="s">
        <v>1053</v>
      </c>
      <c r="C35" s="260" t="s">
        <v>643</v>
      </c>
      <c r="D35" s="260"/>
      <c r="E35" s="261">
        <v>2451.2199999999998</v>
      </c>
      <c r="F35" s="261">
        <f t="shared" si="0"/>
        <v>2451.2199999999998</v>
      </c>
      <c r="G35" s="260">
        <f t="shared" si="3"/>
        <v>5016.7599999999993</v>
      </c>
      <c r="H35" s="260"/>
    </row>
    <row r="36" spans="1:8" ht="35.25" customHeight="1" x14ac:dyDescent="0.25">
      <c r="A36" s="289">
        <v>25</v>
      </c>
      <c r="B36" s="292" t="s">
        <v>743</v>
      </c>
      <c r="C36" s="260" t="s">
        <v>643</v>
      </c>
      <c r="D36" s="260"/>
      <c r="E36" s="261">
        <v>2662.85</v>
      </c>
      <c r="F36" s="261">
        <f t="shared" si="0"/>
        <v>2662.85</v>
      </c>
      <c r="G36" s="260">
        <f t="shared" si="1"/>
        <v>5837.42</v>
      </c>
      <c r="H36" s="260">
        <f t="shared" si="2"/>
        <v>8500.27</v>
      </c>
    </row>
    <row r="37" spans="1:8" ht="34.5" customHeight="1" x14ac:dyDescent="0.25">
      <c r="A37" s="259">
        <v>26</v>
      </c>
      <c r="B37" s="8" t="s">
        <v>850</v>
      </c>
      <c r="C37" s="260" t="s">
        <v>643</v>
      </c>
      <c r="D37" s="260"/>
      <c r="E37" s="355">
        <v>2662.85</v>
      </c>
      <c r="F37" s="261">
        <f t="shared" si="0"/>
        <v>2662.85</v>
      </c>
      <c r="G37" s="260">
        <f t="shared" si="1"/>
        <v>5837.42</v>
      </c>
      <c r="H37" s="260">
        <f t="shared" si="2"/>
        <v>8500.27</v>
      </c>
    </row>
    <row r="38" spans="1:8" ht="24" customHeight="1" x14ac:dyDescent="0.25">
      <c r="A38" s="259">
        <v>27</v>
      </c>
      <c r="B38" s="8" t="s">
        <v>744</v>
      </c>
      <c r="C38" s="260" t="s">
        <v>643</v>
      </c>
      <c r="D38" s="260"/>
      <c r="E38" s="355">
        <v>1965.94</v>
      </c>
      <c r="F38" s="261">
        <f t="shared" si="0"/>
        <v>1965.94</v>
      </c>
      <c r="G38" s="260">
        <f t="shared" si="1"/>
        <v>5140.51</v>
      </c>
      <c r="H38" s="260">
        <f t="shared" si="2"/>
        <v>7106.4500000000007</v>
      </c>
    </row>
    <row r="39" spans="1:8" ht="32.25" customHeight="1" x14ac:dyDescent="0.25">
      <c r="A39" s="259">
        <v>28</v>
      </c>
      <c r="B39" s="8" t="s">
        <v>745</v>
      </c>
      <c r="C39" s="260" t="s">
        <v>643</v>
      </c>
      <c r="D39" s="260"/>
      <c r="E39" s="355">
        <v>1119.8399999999999</v>
      </c>
      <c r="F39" s="261">
        <f t="shared" si="0"/>
        <v>1119.8399999999999</v>
      </c>
      <c r="G39" s="260">
        <f t="shared" si="1"/>
        <v>4294.41</v>
      </c>
      <c r="H39" s="260">
        <f t="shared" si="2"/>
        <v>5414.25</v>
      </c>
    </row>
    <row r="40" spans="1:8" ht="24" customHeight="1" x14ac:dyDescent="0.25">
      <c r="A40" s="259">
        <v>29</v>
      </c>
      <c r="B40" s="8" t="s">
        <v>746</v>
      </c>
      <c r="C40" s="260" t="s">
        <v>643</v>
      </c>
      <c r="D40" s="260"/>
      <c r="E40" s="355">
        <v>1542.82</v>
      </c>
      <c r="F40" s="261">
        <f t="shared" si="0"/>
        <v>1542.82</v>
      </c>
      <c r="G40" s="260">
        <f t="shared" si="1"/>
        <v>4717.3900000000003</v>
      </c>
      <c r="H40" s="260">
        <f t="shared" si="2"/>
        <v>6260.2099999999991</v>
      </c>
    </row>
    <row r="41" spans="1:8" ht="24" customHeight="1" x14ac:dyDescent="0.25">
      <c r="A41" s="259">
        <v>30</v>
      </c>
      <c r="B41" s="8" t="s">
        <v>679</v>
      </c>
      <c r="C41" s="260" t="s">
        <v>643</v>
      </c>
      <c r="D41" s="260"/>
      <c r="E41" s="355">
        <v>1331.38</v>
      </c>
      <c r="F41" s="261">
        <f t="shared" si="0"/>
        <v>1331.38</v>
      </c>
      <c r="G41" s="260">
        <f t="shared" si="1"/>
        <v>4505.9500000000007</v>
      </c>
      <c r="H41" s="260">
        <f t="shared" si="2"/>
        <v>5837.33</v>
      </c>
    </row>
    <row r="42" spans="1:8" ht="24" customHeight="1" x14ac:dyDescent="0.25">
      <c r="A42" s="259">
        <v>32</v>
      </c>
      <c r="B42" s="8" t="s">
        <v>851</v>
      </c>
      <c r="C42" s="260" t="s">
        <v>643</v>
      </c>
      <c r="D42" s="260"/>
      <c r="E42" s="355">
        <v>105.79</v>
      </c>
      <c r="F42" s="261">
        <f t="shared" si="0"/>
        <v>105.79</v>
      </c>
      <c r="G42" s="293"/>
      <c r="H42" s="293"/>
    </row>
    <row r="43" spans="1:8" ht="24" customHeight="1" x14ac:dyDescent="0.25">
      <c r="A43" s="259">
        <v>33</v>
      </c>
      <c r="B43" s="8" t="s">
        <v>852</v>
      </c>
      <c r="C43" s="260" t="s">
        <v>853</v>
      </c>
      <c r="D43" s="260"/>
      <c r="E43" s="355">
        <v>182.78</v>
      </c>
      <c r="F43" s="261">
        <f t="shared" si="0"/>
        <v>182.78</v>
      </c>
      <c r="G43" s="293"/>
      <c r="H43" s="293"/>
    </row>
    <row r="44" spans="1:8" ht="24" customHeight="1" x14ac:dyDescent="0.25">
      <c r="A44" s="259">
        <v>34</v>
      </c>
      <c r="B44" s="8" t="s">
        <v>747</v>
      </c>
      <c r="C44" s="260" t="s">
        <v>731</v>
      </c>
      <c r="D44" s="260"/>
      <c r="E44" s="355">
        <v>677.57</v>
      </c>
      <c r="F44" s="261">
        <f t="shared" si="0"/>
        <v>677.57</v>
      </c>
      <c r="G44" s="293"/>
      <c r="H44" s="293"/>
    </row>
    <row r="45" spans="1:8" ht="24" customHeight="1" x14ac:dyDescent="0.25">
      <c r="A45" s="259">
        <v>35</v>
      </c>
      <c r="B45" s="8" t="s">
        <v>748</v>
      </c>
      <c r="C45" s="260" t="s">
        <v>731</v>
      </c>
      <c r="D45" s="260"/>
      <c r="E45" s="355">
        <v>2159.86</v>
      </c>
      <c r="F45" s="261">
        <f t="shared" si="0"/>
        <v>2159.86</v>
      </c>
      <c r="G45" s="293"/>
      <c r="H45" s="293"/>
    </row>
    <row r="46" spans="1:8" ht="30" customHeight="1" x14ac:dyDescent="0.25">
      <c r="A46" s="259">
        <v>36</v>
      </c>
      <c r="B46" s="8" t="s">
        <v>854</v>
      </c>
      <c r="C46" s="260" t="s">
        <v>855</v>
      </c>
      <c r="D46" s="260"/>
      <c r="E46" s="355">
        <v>68.540000000000006</v>
      </c>
      <c r="F46" s="261">
        <f t="shared" si="0"/>
        <v>68.540000000000006</v>
      </c>
      <c r="G46" s="293"/>
      <c r="H46" s="293"/>
    </row>
    <row r="47" spans="1:8" ht="24" customHeight="1" x14ac:dyDescent="0.25">
      <c r="A47" s="259">
        <v>37</v>
      </c>
      <c r="B47" s="8" t="s">
        <v>856</v>
      </c>
      <c r="C47" s="260" t="s">
        <v>731</v>
      </c>
      <c r="D47" s="260"/>
      <c r="E47" s="355">
        <v>135.29</v>
      </c>
      <c r="F47" s="261">
        <f t="shared" si="0"/>
        <v>135.29</v>
      </c>
      <c r="G47" s="293"/>
      <c r="H47" s="293"/>
    </row>
    <row r="48" spans="1:8" ht="24" customHeight="1" x14ac:dyDescent="0.25"/>
    <row r="49" spans="1:8" ht="24" customHeight="1" x14ac:dyDescent="0.25"/>
    <row r="50" spans="1:8" x14ac:dyDescent="0.25">
      <c r="A50" s="544" t="s">
        <v>644</v>
      </c>
      <c r="B50" s="544"/>
      <c r="C50" s="544"/>
      <c r="D50" s="544"/>
      <c r="E50" s="544"/>
      <c r="F50" s="357"/>
    </row>
    <row r="51" spans="1:8" ht="51" customHeight="1" x14ac:dyDescent="0.25">
      <c r="A51" s="544" t="s">
        <v>729</v>
      </c>
      <c r="B51" s="544"/>
      <c r="C51" s="544"/>
      <c r="D51" s="544"/>
      <c r="E51" s="544"/>
      <c r="F51" s="544"/>
      <c r="G51" s="541"/>
      <c r="H51" s="541"/>
    </row>
    <row r="53" spans="1:8" x14ac:dyDescent="0.25">
      <c r="A53" s="543" t="s">
        <v>37</v>
      </c>
      <c r="B53" s="543"/>
      <c r="G53" s="117" t="s">
        <v>661</v>
      </c>
    </row>
    <row r="54" spans="1:8" ht="27" customHeight="1" x14ac:dyDescent="0.25"/>
    <row r="62" spans="1:8" ht="51.75" customHeight="1" x14ac:dyDescent="0.25"/>
  </sheetData>
  <mergeCells count="17">
    <mergeCell ref="A53:B53"/>
    <mergeCell ref="A50:E50"/>
    <mergeCell ref="A51:H51"/>
    <mergeCell ref="A7:H7"/>
    <mergeCell ref="A8:H8"/>
    <mergeCell ref="G9:H9"/>
    <mergeCell ref="B9:B10"/>
    <mergeCell ref="A9:A10"/>
    <mergeCell ref="C9:C10"/>
    <mergeCell ref="E9:E10"/>
    <mergeCell ref="D9:D10"/>
    <mergeCell ref="F9:F10"/>
    <mergeCell ref="F1:G1"/>
    <mergeCell ref="E2:H2"/>
    <mergeCell ref="F3:G3"/>
    <mergeCell ref="F4:G4"/>
    <mergeCell ref="F5:G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6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5" tint="-0.249977111117893"/>
  </sheetPr>
  <dimension ref="A1:D26"/>
  <sheetViews>
    <sheetView view="pageBreakPreview" zoomScaleNormal="100" zoomScaleSheetLayoutView="100" workbookViewId="0">
      <selection activeCell="B10" sqref="B10"/>
    </sheetView>
  </sheetViews>
  <sheetFormatPr defaultRowHeight="15" x14ac:dyDescent="0.25"/>
  <cols>
    <col min="1" max="1" width="9.7109375" customWidth="1"/>
    <col min="2" max="2" width="71" customWidth="1"/>
    <col min="3" max="3" width="24" customWidth="1"/>
    <col min="4" max="4" width="14.42578125" customWidth="1"/>
  </cols>
  <sheetData>
    <row r="1" spans="1:4" x14ac:dyDescent="0.25">
      <c r="A1" s="4"/>
      <c r="B1" s="4"/>
      <c r="C1" s="5" t="s">
        <v>0</v>
      </c>
    </row>
    <row r="2" spans="1:4" x14ac:dyDescent="0.25">
      <c r="A2" s="4"/>
      <c r="B2" s="4"/>
      <c r="C2" s="5" t="s">
        <v>35</v>
      </c>
    </row>
    <row r="3" spans="1:4" x14ac:dyDescent="0.25">
      <c r="A3" s="4"/>
      <c r="B3" s="4"/>
      <c r="C3" s="5" t="s">
        <v>1</v>
      </c>
    </row>
    <row r="4" spans="1:4" x14ac:dyDescent="0.25">
      <c r="A4" s="4"/>
      <c r="B4" s="4"/>
      <c r="C4" s="5" t="s">
        <v>36</v>
      </c>
    </row>
    <row r="5" spans="1:4" x14ac:dyDescent="0.25">
      <c r="A5" s="4"/>
      <c r="B5" s="4"/>
      <c r="C5" s="98" t="s">
        <v>495</v>
      </c>
    </row>
    <row r="6" spans="1:4" x14ac:dyDescent="0.25">
      <c r="A6" s="4"/>
      <c r="B6" s="4"/>
      <c r="C6" s="4"/>
      <c r="D6" s="5"/>
    </row>
    <row r="7" spans="1:4" x14ac:dyDescent="0.25">
      <c r="A7" s="482" t="s">
        <v>2</v>
      </c>
      <c r="B7" s="511"/>
      <c r="C7" s="7"/>
      <c r="D7" s="7"/>
    </row>
    <row r="8" spans="1:4" ht="36" customHeight="1" x14ac:dyDescent="0.3">
      <c r="A8" s="554" t="s">
        <v>496</v>
      </c>
      <c r="B8" s="555"/>
      <c r="C8" s="556"/>
      <c r="D8" s="6"/>
    </row>
    <row r="9" spans="1:4" ht="30" x14ac:dyDescent="0.25">
      <c r="A9" s="1" t="s">
        <v>5</v>
      </c>
      <c r="B9" s="33" t="s">
        <v>260</v>
      </c>
      <c r="C9" s="34" t="s">
        <v>442</v>
      </c>
    </row>
    <row r="10" spans="1:4" x14ac:dyDescent="0.25">
      <c r="A10" s="37">
        <v>1</v>
      </c>
      <c r="B10" s="38">
        <v>2</v>
      </c>
      <c r="C10" s="50">
        <v>3</v>
      </c>
    </row>
    <row r="11" spans="1:4" ht="30" customHeight="1" x14ac:dyDescent="0.35">
      <c r="A11" s="46">
        <v>1</v>
      </c>
      <c r="B11" s="45" t="s">
        <v>247</v>
      </c>
      <c r="C11" s="56">
        <v>36.79</v>
      </c>
      <c r="D11" s="39"/>
    </row>
    <row r="12" spans="1:4" ht="19.5" x14ac:dyDescent="0.35">
      <c r="A12" s="46">
        <v>2</v>
      </c>
      <c r="B12" s="45" t="s">
        <v>248</v>
      </c>
      <c r="C12" s="56">
        <v>39.96</v>
      </c>
      <c r="D12" s="39"/>
    </row>
    <row r="13" spans="1:4" ht="19.5" x14ac:dyDescent="0.35">
      <c r="A13" s="46">
        <v>3</v>
      </c>
      <c r="B13" s="45" t="s">
        <v>249</v>
      </c>
      <c r="C13" s="56">
        <v>41.23</v>
      </c>
      <c r="D13" s="39"/>
    </row>
    <row r="14" spans="1:4" ht="19.5" x14ac:dyDescent="0.35">
      <c r="A14" s="47" t="s">
        <v>4</v>
      </c>
      <c r="B14" s="45" t="s">
        <v>257</v>
      </c>
      <c r="C14" s="56">
        <v>34.26</v>
      </c>
      <c r="D14" s="41"/>
    </row>
    <row r="15" spans="1:4" ht="19.5" x14ac:dyDescent="0.35">
      <c r="A15" s="46">
        <v>5</v>
      </c>
      <c r="B15" s="45" t="s">
        <v>250</v>
      </c>
      <c r="C15" s="56">
        <v>38.61</v>
      </c>
      <c r="D15" s="39"/>
    </row>
    <row r="16" spans="1:4" ht="19.5" x14ac:dyDescent="0.35">
      <c r="A16" s="46">
        <v>6</v>
      </c>
      <c r="B16" s="45" t="s">
        <v>251</v>
      </c>
      <c r="C16" s="56">
        <v>38.06</v>
      </c>
      <c r="D16" s="39"/>
    </row>
    <row r="17" spans="1:4" s="3" customFormat="1" ht="19.5" x14ac:dyDescent="0.35">
      <c r="A17" s="46">
        <v>7</v>
      </c>
      <c r="B17" s="45" t="s">
        <v>372</v>
      </c>
      <c r="C17" s="56">
        <v>27.12</v>
      </c>
      <c r="D17" s="39"/>
    </row>
    <row r="18" spans="1:4" s="3" customFormat="1" ht="19.5" x14ac:dyDescent="0.25">
      <c r="A18" s="46">
        <v>8</v>
      </c>
      <c r="B18" s="97" t="s">
        <v>493</v>
      </c>
      <c r="C18" s="99">
        <v>38.1</v>
      </c>
      <c r="D18" s="39"/>
    </row>
    <row r="19" spans="1:4" ht="19.5" x14ac:dyDescent="0.35">
      <c r="A19" s="46">
        <v>9</v>
      </c>
      <c r="B19" s="45" t="s">
        <v>258</v>
      </c>
      <c r="C19" s="56">
        <v>35.67</v>
      </c>
      <c r="D19" s="40"/>
    </row>
    <row r="20" spans="1:4" ht="19.5" x14ac:dyDescent="0.35">
      <c r="A20" s="46">
        <v>10</v>
      </c>
      <c r="B20" s="45" t="s">
        <v>259</v>
      </c>
      <c r="C20" s="56">
        <v>38.85</v>
      </c>
      <c r="D20" s="40"/>
    </row>
    <row r="21" spans="1:4" s="3" customFormat="1" ht="18.75" x14ac:dyDescent="0.25">
      <c r="D21" s="40"/>
    </row>
    <row r="23" spans="1:4" ht="15.75" x14ac:dyDescent="0.25">
      <c r="B23" s="42" t="s">
        <v>492</v>
      </c>
    </row>
    <row r="25" spans="1:4" ht="36" customHeight="1" x14ac:dyDescent="0.25">
      <c r="A25" s="557" t="s">
        <v>404</v>
      </c>
      <c r="B25" s="558"/>
      <c r="C25" s="541"/>
    </row>
    <row r="26" spans="1:4" x14ac:dyDescent="0.25">
      <c r="A26" s="4"/>
      <c r="B26" s="4"/>
    </row>
  </sheetData>
  <mergeCells count="3">
    <mergeCell ref="A7:B7"/>
    <mergeCell ref="A8:C8"/>
    <mergeCell ref="A25:C2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2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92D050"/>
  </sheetPr>
  <dimension ref="A1:E19"/>
  <sheetViews>
    <sheetView topLeftCell="A10" workbookViewId="0">
      <selection sqref="A1:E19"/>
    </sheetView>
  </sheetViews>
  <sheetFormatPr defaultColWidth="9.140625" defaultRowHeight="15" x14ac:dyDescent="0.25"/>
  <cols>
    <col min="1" max="1" width="7.42578125" style="4" customWidth="1"/>
    <col min="2" max="2" width="52.28515625" style="4" customWidth="1"/>
    <col min="3" max="3" width="25.42578125" style="4" customWidth="1"/>
    <col min="4" max="4" width="20.7109375" style="4" customWidth="1"/>
    <col min="5" max="5" width="14.5703125" style="4" customWidth="1"/>
    <col min="6" max="16384" width="9.140625" style="4"/>
  </cols>
  <sheetData>
    <row r="1" spans="1:5" x14ac:dyDescent="0.25">
      <c r="D1" s="509" t="s">
        <v>0</v>
      </c>
      <c r="E1" s="509"/>
    </row>
    <row r="2" spans="1:5" x14ac:dyDescent="0.25">
      <c r="C2" s="509" t="s">
        <v>35</v>
      </c>
      <c r="D2" s="509"/>
      <c r="E2" s="509"/>
    </row>
    <row r="3" spans="1:5" x14ac:dyDescent="0.25">
      <c r="C3" s="509" t="s">
        <v>1</v>
      </c>
      <c r="D3" s="509"/>
      <c r="E3" s="509"/>
    </row>
    <row r="4" spans="1:5" x14ac:dyDescent="0.25">
      <c r="C4" s="509" t="s">
        <v>567</v>
      </c>
      <c r="D4" s="509"/>
      <c r="E4" s="509"/>
    </row>
    <row r="5" spans="1:5" x14ac:dyDescent="0.25">
      <c r="C5" s="509" t="s">
        <v>613</v>
      </c>
      <c r="D5" s="509"/>
      <c r="E5" s="509"/>
    </row>
    <row r="7" spans="1:5" ht="18.75" x14ac:dyDescent="0.3">
      <c r="A7" s="561" t="s">
        <v>2</v>
      </c>
      <c r="B7" s="561"/>
      <c r="C7" s="561"/>
      <c r="D7" s="561"/>
      <c r="E7" s="561"/>
    </row>
    <row r="8" spans="1:5" ht="18.75" x14ac:dyDescent="0.3">
      <c r="A8" s="560" t="s">
        <v>618</v>
      </c>
      <c r="B8" s="560"/>
      <c r="C8" s="560"/>
      <c r="D8" s="560"/>
      <c r="E8" s="560"/>
    </row>
    <row r="10" spans="1:5" ht="77.25" customHeight="1" x14ac:dyDescent="0.25">
      <c r="A10" s="1" t="s">
        <v>5</v>
      </c>
      <c r="B10" s="33" t="s">
        <v>6</v>
      </c>
      <c r="C10" s="34" t="s">
        <v>614</v>
      </c>
      <c r="D10" s="34" t="s">
        <v>573</v>
      </c>
      <c r="E10" s="60" t="s">
        <v>440</v>
      </c>
    </row>
    <row r="11" spans="1:5" x14ac:dyDescent="0.25">
      <c r="A11" s="1">
        <v>1</v>
      </c>
      <c r="B11" s="2">
        <v>2</v>
      </c>
      <c r="C11" s="50">
        <v>3</v>
      </c>
      <c r="D11" s="50">
        <v>4</v>
      </c>
      <c r="E11" s="50">
        <v>5</v>
      </c>
    </row>
    <row r="12" spans="1:5" ht="47.25" x14ac:dyDescent="0.25">
      <c r="A12" s="43" t="s">
        <v>252</v>
      </c>
      <c r="B12" s="8" t="s">
        <v>615</v>
      </c>
      <c r="C12" s="61">
        <v>0</v>
      </c>
      <c r="D12" s="105">
        <v>30.06</v>
      </c>
      <c r="E12" s="171">
        <f>C12+D12</f>
        <v>30.06</v>
      </c>
    </row>
    <row r="13" spans="1:5" ht="47.25" x14ac:dyDescent="0.25">
      <c r="A13" s="44" t="s">
        <v>253</v>
      </c>
      <c r="B13" s="8" t="s">
        <v>616</v>
      </c>
      <c r="C13" s="61">
        <v>0</v>
      </c>
      <c r="D13" s="105">
        <v>30.06</v>
      </c>
      <c r="E13" s="171">
        <f>C13+D13</f>
        <v>30.06</v>
      </c>
    </row>
    <row r="14" spans="1:5" ht="47.25" x14ac:dyDescent="0.25">
      <c r="A14" s="105">
        <v>3</v>
      </c>
      <c r="B14" s="8" t="s">
        <v>617</v>
      </c>
      <c r="C14" s="61">
        <v>0</v>
      </c>
      <c r="D14" s="105">
        <v>30.06</v>
      </c>
      <c r="E14" s="171">
        <f>C14+D14</f>
        <v>30.06</v>
      </c>
    </row>
    <row r="15" spans="1:5" ht="18.75" x14ac:dyDescent="0.3">
      <c r="A15" s="53"/>
    </row>
    <row r="16" spans="1:5" ht="18.75" x14ac:dyDescent="0.3">
      <c r="A16" s="53"/>
      <c r="B16" s="53"/>
      <c r="C16" s="53"/>
      <c r="D16" s="53"/>
      <c r="E16" s="53"/>
    </row>
    <row r="19" spans="1:5" ht="18.75" x14ac:dyDescent="0.3">
      <c r="A19" s="559" t="s">
        <v>38</v>
      </c>
      <c r="B19" s="559"/>
      <c r="D19" s="507" t="s">
        <v>491</v>
      </c>
      <c r="E19" s="507"/>
    </row>
  </sheetData>
  <mergeCells count="9">
    <mergeCell ref="A19:B19"/>
    <mergeCell ref="D19:E19"/>
    <mergeCell ref="A8:E8"/>
    <mergeCell ref="A7:E7"/>
    <mergeCell ref="D1:E1"/>
    <mergeCell ref="C2:E2"/>
    <mergeCell ref="C3:E3"/>
    <mergeCell ref="C4:E4"/>
    <mergeCell ref="C5:E5"/>
  </mergeCells>
  <pageMargins left="0.70866141732283472" right="0.70866141732283472" top="0.74803149606299213" bottom="0.74803149606299213" header="0.31496062992125984" footer="0.31496062992125984"/>
  <pageSetup paperSize="9" scale="65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EF31B0"/>
    <pageSetUpPr fitToPage="1"/>
  </sheetPr>
  <dimension ref="A1:E46"/>
  <sheetViews>
    <sheetView view="pageBreakPreview" zoomScale="60" zoomScaleNormal="100" workbookViewId="0">
      <selection activeCell="C42" sqref="C42"/>
    </sheetView>
  </sheetViews>
  <sheetFormatPr defaultColWidth="9.140625" defaultRowHeight="15" x14ac:dyDescent="0.25"/>
  <cols>
    <col min="1" max="1" width="9.7109375" style="3" customWidth="1"/>
    <col min="2" max="2" width="71" style="3" customWidth="1"/>
    <col min="3" max="3" width="24" style="3" customWidth="1"/>
    <col min="4" max="4" width="14.42578125" style="3" customWidth="1"/>
    <col min="5" max="16384" width="9.140625" style="3"/>
  </cols>
  <sheetData>
    <row r="1" spans="1:5" x14ac:dyDescent="0.25">
      <c r="A1" s="4"/>
      <c r="B1" s="4"/>
      <c r="C1" s="282" t="s">
        <v>0</v>
      </c>
    </row>
    <row r="2" spans="1:5" x14ac:dyDescent="0.25">
      <c r="A2" s="4"/>
      <c r="B2" s="4"/>
      <c r="C2" s="282" t="s">
        <v>35</v>
      </c>
    </row>
    <row r="3" spans="1:5" x14ac:dyDescent="0.25">
      <c r="A3" s="4"/>
      <c r="B3" s="4"/>
      <c r="C3" s="282" t="s">
        <v>1</v>
      </c>
    </row>
    <row r="4" spans="1:5" x14ac:dyDescent="0.25">
      <c r="A4" s="4"/>
      <c r="B4" s="4"/>
      <c r="C4" s="282" t="s">
        <v>681</v>
      </c>
    </row>
    <row r="5" spans="1:5" x14ac:dyDescent="0.25">
      <c r="A5" s="4"/>
      <c r="B5" s="4"/>
      <c r="C5" s="282" t="s">
        <v>1038</v>
      </c>
    </row>
    <row r="6" spans="1:5" x14ac:dyDescent="0.25">
      <c r="A6" s="4"/>
      <c r="B6" s="4"/>
      <c r="C6" s="4"/>
      <c r="D6" s="282"/>
    </row>
    <row r="7" spans="1:5" x14ac:dyDescent="0.25">
      <c r="A7" s="566" t="s">
        <v>2</v>
      </c>
      <c r="B7" s="566"/>
      <c r="C7" s="566"/>
      <c r="D7" s="281"/>
    </row>
    <row r="8" spans="1:5" ht="36" customHeight="1" x14ac:dyDescent="0.3">
      <c r="A8" s="554" t="s">
        <v>1040</v>
      </c>
      <c r="B8" s="555"/>
      <c r="C8" s="556"/>
      <c r="D8" s="101"/>
    </row>
    <row r="9" spans="1:5" ht="30" x14ac:dyDescent="0.25">
      <c r="A9" s="1" t="s">
        <v>5</v>
      </c>
      <c r="B9" s="33" t="s">
        <v>508</v>
      </c>
      <c r="C9" s="34" t="s">
        <v>442</v>
      </c>
    </row>
    <row r="10" spans="1:5" x14ac:dyDescent="0.25">
      <c r="A10" s="37">
        <v>1</v>
      </c>
      <c r="B10" s="38">
        <v>2</v>
      </c>
      <c r="C10" s="50">
        <v>3</v>
      </c>
    </row>
    <row r="11" spans="1:5" ht="30" customHeight="1" x14ac:dyDescent="0.25">
      <c r="A11" s="102">
        <v>1</v>
      </c>
      <c r="B11" s="567" t="s">
        <v>499</v>
      </c>
      <c r="C11" s="568"/>
      <c r="D11" s="39"/>
    </row>
    <row r="12" spans="1:5" ht="31.5" x14ac:dyDescent="0.25">
      <c r="A12" s="103" t="s">
        <v>41</v>
      </c>
      <c r="B12" s="104" t="s">
        <v>700</v>
      </c>
      <c r="C12" s="115">
        <v>25.25</v>
      </c>
      <c r="D12" s="39"/>
      <c r="E12" s="285"/>
    </row>
    <row r="13" spans="1:5" ht="19.5" x14ac:dyDescent="0.25">
      <c r="A13" s="102">
        <v>2</v>
      </c>
      <c r="B13" s="564" t="s">
        <v>248</v>
      </c>
      <c r="C13" s="565"/>
      <c r="D13" s="39"/>
      <c r="E13" s="285"/>
    </row>
    <row r="14" spans="1:5" ht="31.5" x14ac:dyDescent="0.3">
      <c r="A14" s="213" t="s">
        <v>237</v>
      </c>
      <c r="B14" s="106" t="s">
        <v>682</v>
      </c>
      <c r="C14" s="286">
        <v>43.92</v>
      </c>
      <c r="D14" s="39"/>
      <c r="E14" s="285"/>
    </row>
    <row r="15" spans="1:5" ht="31.5" x14ac:dyDescent="0.3">
      <c r="A15" s="213" t="s">
        <v>500</v>
      </c>
      <c r="B15" s="106" t="s">
        <v>683</v>
      </c>
      <c r="C15" s="287">
        <v>34.33</v>
      </c>
      <c r="D15" s="39"/>
      <c r="E15" s="285"/>
    </row>
    <row r="16" spans="1:5" ht="31.5" x14ac:dyDescent="0.3">
      <c r="A16" s="105" t="s">
        <v>619</v>
      </c>
      <c r="B16" s="106" t="s">
        <v>684</v>
      </c>
      <c r="C16" s="113">
        <v>44.93</v>
      </c>
      <c r="D16" s="41"/>
      <c r="E16" s="285"/>
    </row>
    <row r="17" spans="1:5" ht="31.5" x14ac:dyDescent="0.25">
      <c r="A17" s="105" t="s">
        <v>620</v>
      </c>
      <c r="B17" s="106" t="s">
        <v>685</v>
      </c>
      <c r="C17" s="107">
        <v>36.43</v>
      </c>
      <c r="D17" s="39"/>
      <c r="E17" s="285"/>
    </row>
    <row r="18" spans="1:5" ht="19.5" x14ac:dyDescent="0.25">
      <c r="A18" s="102">
        <v>3</v>
      </c>
      <c r="B18" s="564" t="s">
        <v>249</v>
      </c>
      <c r="C18" s="565"/>
      <c r="D18" s="39"/>
      <c r="E18" s="285"/>
    </row>
    <row r="19" spans="1:5" ht="31.5" x14ac:dyDescent="0.25">
      <c r="A19" s="164" t="s">
        <v>570</v>
      </c>
      <c r="B19" s="104" t="s">
        <v>832</v>
      </c>
      <c r="C19" s="165">
        <v>48.6</v>
      </c>
      <c r="D19" s="39"/>
      <c r="E19" s="285"/>
    </row>
    <row r="20" spans="1:5" ht="31.5" x14ac:dyDescent="0.25">
      <c r="A20" s="116" t="s">
        <v>393</v>
      </c>
      <c r="B20" s="104" t="s">
        <v>833</v>
      </c>
      <c r="C20" s="166">
        <v>38.619999999999997</v>
      </c>
      <c r="D20" s="39"/>
      <c r="E20" s="285"/>
    </row>
    <row r="21" spans="1:5" ht="31.5" x14ac:dyDescent="0.25">
      <c r="A21" s="114" t="s">
        <v>394</v>
      </c>
      <c r="B21" s="104" t="s">
        <v>834</v>
      </c>
      <c r="C21" s="113">
        <v>46.26</v>
      </c>
      <c r="D21" s="39"/>
      <c r="E21" s="285"/>
    </row>
    <row r="22" spans="1:5" ht="31.5" x14ac:dyDescent="0.25">
      <c r="A22" s="114" t="s">
        <v>406</v>
      </c>
      <c r="B22" s="104" t="s">
        <v>835</v>
      </c>
      <c r="C22" s="113">
        <v>37.31</v>
      </c>
      <c r="D22" s="39"/>
      <c r="E22" s="285"/>
    </row>
    <row r="23" spans="1:5" ht="31.5" x14ac:dyDescent="0.25">
      <c r="A23" s="114" t="s">
        <v>451</v>
      </c>
      <c r="B23" s="112" t="s">
        <v>838</v>
      </c>
      <c r="C23" s="113">
        <v>51.91</v>
      </c>
      <c r="D23" s="39"/>
      <c r="E23" s="285"/>
    </row>
    <row r="24" spans="1:5" ht="36.75" customHeight="1" x14ac:dyDescent="0.25">
      <c r="A24" s="114" t="s">
        <v>452</v>
      </c>
      <c r="B24" s="112" t="s">
        <v>839</v>
      </c>
      <c r="C24" s="113">
        <v>37.200000000000003</v>
      </c>
      <c r="D24" s="39"/>
      <c r="E24" s="285"/>
    </row>
    <row r="25" spans="1:5" ht="18.75" x14ac:dyDescent="0.25">
      <c r="A25" s="109">
        <v>4</v>
      </c>
      <c r="B25" s="569" t="s">
        <v>501</v>
      </c>
      <c r="C25" s="570"/>
      <c r="D25" s="40"/>
      <c r="E25" s="285"/>
    </row>
    <row r="26" spans="1:5" ht="31.5" x14ac:dyDescent="0.25">
      <c r="A26" s="110" t="s">
        <v>8</v>
      </c>
      <c r="B26" s="108" t="s">
        <v>686</v>
      </c>
      <c r="C26" s="107">
        <v>28.18</v>
      </c>
      <c r="D26" s="40"/>
      <c r="E26" s="285"/>
    </row>
    <row r="27" spans="1:5" ht="31.5" x14ac:dyDescent="0.25">
      <c r="A27" s="110" t="s">
        <v>243</v>
      </c>
      <c r="B27" s="104" t="s">
        <v>687</v>
      </c>
      <c r="C27" s="111">
        <v>28.31</v>
      </c>
      <c r="D27" s="39"/>
      <c r="E27" s="285"/>
    </row>
    <row r="28" spans="1:5" ht="31.5" x14ac:dyDescent="0.25">
      <c r="A28" s="110" t="s">
        <v>244</v>
      </c>
      <c r="B28" s="108" t="s">
        <v>688</v>
      </c>
      <c r="C28" s="111">
        <v>28.24</v>
      </c>
      <c r="D28" s="39"/>
      <c r="E28" s="285"/>
    </row>
    <row r="29" spans="1:5" x14ac:dyDescent="0.25">
      <c r="A29" s="102">
        <v>5</v>
      </c>
      <c r="B29" s="564" t="s">
        <v>250</v>
      </c>
      <c r="C29" s="565"/>
      <c r="E29" s="285"/>
    </row>
    <row r="30" spans="1:5" ht="36" customHeight="1" x14ac:dyDescent="0.25">
      <c r="A30" s="103" t="s">
        <v>239</v>
      </c>
      <c r="B30" s="112" t="s">
        <v>701</v>
      </c>
      <c r="C30" s="113">
        <v>19.98</v>
      </c>
      <c r="E30" s="285"/>
    </row>
    <row r="31" spans="1:5" ht="42.75" customHeight="1" x14ac:dyDescent="0.25">
      <c r="A31" s="105" t="s">
        <v>502</v>
      </c>
      <c r="B31" s="112" t="s">
        <v>702</v>
      </c>
      <c r="C31" s="113">
        <v>24.19</v>
      </c>
      <c r="E31" s="285"/>
    </row>
    <row r="32" spans="1:5" x14ac:dyDescent="0.25">
      <c r="A32" s="102">
        <v>6</v>
      </c>
      <c r="B32" s="562" t="s">
        <v>503</v>
      </c>
      <c r="C32" s="563"/>
      <c r="E32" s="285"/>
    </row>
    <row r="33" spans="1:5" ht="33" customHeight="1" x14ac:dyDescent="0.25">
      <c r="A33" s="114" t="s">
        <v>858</v>
      </c>
      <c r="B33" s="104" t="s">
        <v>689</v>
      </c>
      <c r="C33" s="113">
        <v>42.72</v>
      </c>
      <c r="E33" s="285"/>
    </row>
    <row r="34" spans="1:5" ht="32.25" customHeight="1" x14ac:dyDescent="0.25">
      <c r="A34" s="114" t="s">
        <v>859</v>
      </c>
      <c r="B34" s="104" t="s">
        <v>690</v>
      </c>
      <c r="C34" s="113">
        <v>36.29</v>
      </c>
      <c r="E34" s="285"/>
    </row>
    <row r="35" spans="1:5" ht="30.75" customHeight="1" x14ac:dyDescent="0.25">
      <c r="A35" s="114" t="s">
        <v>860</v>
      </c>
      <c r="B35" s="104" t="s">
        <v>692</v>
      </c>
      <c r="C35" s="107">
        <v>42.67</v>
      </c>
      <c r="E35" s="285"/>
    </row>
    <row r="36" spans="1:5" ht="33.75" customHeight="1" x14ac:dyDescent="0.25">
      <c r="A36" s="114" t="s">
        <v>861</v>
      </c>
      <c r="B36" s="104" t="s">
        <v>691</v>
      </c>
      <c r="C36" s="113">
        <v>31.94</v>
      </c>
      <c r="E36" s="285"/>
    </row>
    <row r="37" spans="1:5" ht="37.5" customHeight="1" x14ac:dyDescent="0.25">
      <c r="A37" s="114" t="s">
        <v>862</v>
      </c>
      <c r="B37" s="104" t="s">
        <v>693</v>
      </c>
      <c r="C37" s="113">
        <v>47.69</v>
      </c>
      <c r="E37" s="285"/>
    </row>
    <row r="38" spans="1:5" ht="35.25" customHeight="1" x14ac:dyDescent="0.25">
      <c r="A38" s="114" t="s">
        <v>863</v>
      </c>
      <c r="B38" s="104" t="s">
        <v>703</v>
      </c>
      <c r="C38" s="113">
        <v>62.09</v>
      </c>
      <c r="E38" s="285"/>
    </row>
    <row r="39" spans="1:5" x14ac:dyDescent="0.25">
      <c r="A39" s="102">
        <v>7</v>
      </c>
      <c r="B39" s="564" t="s">
        <v>258</v>
      </c>
      <c r="C39" s="565"/>
      <c r="E39" s="285"/>
    </row>
    <row r="40" spans="1:5" ht="31.5" x14ac:dyDescent="0.25">
      <c r="A40" s="114" t="s">
        <v>504</v>
      </c>
      <c r="B40" s="112" t="s">
        <v>704</v>
      </c>
      <c r="C40" s="107">
        <v>20.66</v>
      </c>
      <c r="E40" s="285"/>
    </row>
    <row r="41" spans="1:5" ht="31.5" x14ac:dyDescent="0.25">
      <c r="A41" s="114" t="s">
        <v>505</v>
      </c>
      <c r="B41" s="112" t="s">
        <v>694</v>
      </c>
      <c r="C41" s="113">
        <v>23.45</v>
      </c>
      <c r="E41" s="285"/>
    </row>
    <row r="42" spans="1:5" ht="31.5" x14ac:dyDescent="0.25">
      <c r="A42" s="114" t="s">
        <v>506</v>
      </c>
      <c r="B42" s="112" t="s">
        <v>836</v>
      </c>
      <c r="C42" s="113">
        <v>47.06</v>
      </c>
      <c r="E42" s="285"/>
    </row>
    <row r="43" spans="1:5" ht="31.5" x14ac:dyDescent="0.25">
      <c r="A43" s="114" t="s">
        <v>507</v>
      </c>
      <c r="B43" s="112" t="s">
        <v>837</v>
      </c>
      <c r="C43" s="113">
        <v>37.03</v>
      </c>
      <c r="E43" s="285"/>
    </row>
    <row r="46" spans="1:5" s="53" customFormat="1" ht="18.75" x14ac:dyDescent="0.3">
      <c r="A46" s="117" t="s">
        <v>37</v>
      </c>
      <c r="B46" s="117"/>
      <c r="C46" s="118" t="s">
        <v>645</v>
      </c>
    </row>
  </sheetData>
  <mergeCells count="9">
    <mergeCell ref="B32:C32"/>
    <mergeCell ref="B39:C39"/>
    <mergeCell ref="A8:C8"/>
    <mergeCell ref="A7:C7"/>
    <mergeCell ref="B11:C11"/>
    <mergeCell ref="B13:C13"/>
    <mergeCell ref="B18:C18"/>
    <mergeCell ref="B25:C25"/>
    <mergeCell ref="B29:C29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2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00FFFF"/>
    <pageSetUpPr fitToPage="1"/>
  </sheetPr>
  <dimension ref="A1:E54"/>
  <sheetViews>
    <sheetView tabSelected="1" view="pageBreakPreview" zoomScale="60" zoomScaleNormal="100" workbookViewId="0">
      <selection activeCell="D12" sqref="D12"/>
    </sheetView>
  </sheetViews>
  <sheetFormatPr defaultColWidth="9.140625" defaultRowHeight="18.75" x14ac:dyDescent="0.3"/>
  <cols>
    <col min="1" max="1" width="6.5703125" style="53" customWidth="1"/>
    <col min="2" max="2" width="74.85546875" style="53" customWidth="1"/>
    <col min="3" max="3" width="20.28515625" style="53" customWidth="1"/>
    <col min="4" max="4" width="22.140625" style="95" customWidth="1"/>
    <col min="5" max="5" width="20" style="53" customWidth="1"/>
    <col min="6" max="16384" width="9.140625" style="53"/>
  </cols>
  <sheetData>
    <row r="1" spans="1:5" x14ac:dyDescent="0.3">
      <c r="A1" s="121"/>
      <c r="D1" s="216"/>
      <c r="E1" s="216" t="s">
        <v>0</v>
      </c>
    </row>
    <row r="2" spans="1:5" x14ac:dyDescent="0.3">
      <c r="A2" s="121"/>
      <c r="B2" s="214"/>
      <c r="C2" s="507" t="s">
        <v>35</v>
      </c>
      <c r="D2" s="507"/>
      <c r="E2" s="507"/>
    </row>
    <row r="3" spans="1:5" x14ac:dyDescent="0.3">
      <c r="A3" s="121"/>
      <c r="D3" s="216"/>
      <c r="E3" s="216" t="s">
        <v>1</v>
      </c>
    </row>
    <row r="4" spans="1:5" x14ac:dyDescent="0.3">
      <c r="A4" s="121"/>
      <c r="D4" s="216"/>
      <c r="E4" s="216" t="s">
        <v>567</v>
      </c>
    </row>
    <row r="5" spans="1:5" x14ac:dyDescent="0.3">
      <c r="A5" s="121"/>
      <c r="D5" s="216"/>
      <c r="E5" s="216" t="s">
        <v>1041</v>
      </c>
    </row>
    <row r="6" spans="1:5" x14ac:dyDescent="0.3">
      <c r="A6" s="121"/>
      <c r="B6" s="121"/>
      <c r="C6" s="121"/>
      <c r="D6" s="122"/>
      <c r="E6" s="121"/>
    </row>
    <row r="7" spans="1:5" x14ac:dyDescent="0.3">
      <c r="A7" s="506" t="s">
        <v>2</v>
      </c>
      <c r="B7" s="506"/>
      <c r="C7" s="506"/>
      <c r="D7" s="506"/>
      <c r="E7" s="506"/>
    </row>
    <row r="8" spans="1:5" ht="21" customHeight="1" x14ac:dyDescent="0.3">
      <c r="A8" s="498" t="s">
        <v>1188</v>
      </c>
      <c r="B8" s="498"/>
      <c r="C8" s="498"/>
      <c r="D8" s="498"/>
      <c r="E8" s="498"/>
    </row>
    <row r="9" spans="1:5" ht="114" customHeight="1" x14ac:dyDescent="0.3">
      <c r="A9" s="70" t="s">
        <v>5</v>
      </c>
      <c r="B9" s="71" t="s">
        <v>6</v>
      </c>
      <c r="C9" s="72" t="s">
        <v>438</v>
      </c>
      <c r="D9" s="100" t="s">
        <v>439</v>
      </c>
      <c r="E9" s="73" t="s">
        <v>440</v>
      </c>
    </row>
    <row r="10" spans="1:5" x14ac:dyDescent="0.3">
      <c r="A10" s="123"/>
      <c r="B10" s="123">
        <v>2</v>
      </c>
      <c r="C10" s="124">
        <v>3</v>
      </c>
      <c r="D10" s="125">
        <v>4</v>
      </c>
      <c r="E10" s="126">
        <v>5</v>
      </c>
    </row>
    <row r="11" spans="1:5" x14ac:dyDescent="0.3">
      <c r="A11" s="577" t="s">
        <v>531</v>
      </c>
      <c r="B11" s="578"/>
      <c r="C11" s="578"/>
      <c r="D11" s="578"/>
      <c r="E11" s="579"/>
    </row>
    <row r="12" spans="1:5" x14ac:dyDescent="0.3">
      <c r="A12" s="127">
        <v>1</v>
      </c>
      <c r="B12" s="52" t="s">
        <v>532</v>
      </c>
      <c r="C12" s="128">
        <v>2.0499999999999998</v>
      </c>
      <c r="D12" s="129">
        <v>4.68</v>
      </c>
      <c r="E12" s="130">
        <f>D12+C12</f>
        <v>6.7299999999999995</v>
      </c>
    </row>
    <row r="13" spans="1:5" x14ac:dyDescent="0.3">
      <c r="A13" s="127">
        <v>2</v>
      </c>
      <c r="B13" s="52" t="s">
        <v>533</v>
      </c>
      <c r="C13" s="128">
        <v>7.39</v>
      </c>
      <c r="D13" s="129">
        <v>14.04</v>
      </c>
      <c r="E13" s="130">
        <f t="shared" ref="E13:E49" si="0">D13+C13</f>
        <v>21.43</v>
      </c>
    </row>
    <row r="14" spans="1:5" x14ac:dyDescent="0.3">
      <c r="A14" s="127">
        <v>3</v>
      </c>
      <c r="B14" s="52" t="s">
        <v>534</v>
      </c>
      <c r="C14" s="130">
        <v>2.59</v>
      </c>
      <c r="D14" s="129">
        <v>14.51</v>
      </c>
      <c r="E14" s="130">
        <f t="shared" si="0"/>
        <v>17.100000000000001</v>
      </c>
    </row>
    <row r="15" spans="1:5" x14ac:dyDescent="0.3">
      <c r="A15" s="127">
        <v>4</v>
      </c>
      <c r="B15" s="52" t="s">
        <v>535</v>
      </c>
      <c r="C15" s="186">
        <v>17.78</v>
      </c>
      <c r="D15" s="132">
        <v>55.16</v>
      </c>
      <c r="E15" s="130">
        <f t="shared" si="0"/>
        <v>72.94</v>
      </c>
    </row>
    <row r="16" spans="1:5" x14ac:dyDescent="0.3">
      <c r="A16" s="127">
        <v>5</v>
      </c>
      <c r="B16" s="52" t="s">
        <v>536</v>
      </c>
      <c r="C16" s="186">
        <v>1.06</v>
      </c>
      <c r="D16" s="132">
        <v>1.95</v>
      </c>
      <c r="E16" s="130">
        <f t="shared" si="0"/>
        <v>3.01</v>
      </c>
    </row>
    <row r="17" spans="1:5" x14ac:dyDescent="0.3">
      <c r="A17" s="127">
        <v>6</v>
      </c>
      <c r="B17" s="52" t="s">
        <v>537</v>
      </c>
      <c r="C17" s="186">
        <v>0.3</v>
      </c>
      <c r="D17" s="132">
        <v>1.95</v>
      </c>
      <c r="E17" s="130">
        <f t="shared" si="0"/>
        <v>2.25</v>
      </c>
    </row>
    <row r="18" spans="1:5" x14ac:dyDescent="0.3">
      <c r="A18" s="127">
        <v>7</v>
      </c>
      <c r="B18" s="52" t="s">
        <v>538</v>
      </c>
      <c r="C18" s="186">
        <v>6.81</v>
      </c>
      <c r="D18" s="132">
        <v>15.82</v>
      </c>
      <c r="E18" s="130">
        <f t="shared" si="0"/>
        <v>22.63</v>
      </c>
    </row>
    <row r="19" spans="1:5" x14ac:dyDescent="0.3">
      <c r="A19" s="127">
        <v>8</v>
      </c>
      <c r="B19" s="52" t="s">
        <v>539</v>
      </c>
      <c r="C19" s="186">
        <v>2.84</v>
      </c>
      <c r="D19" s="132">
        <v>3.12</v>
      </c>
      <c r="E19" s="130">
        <f t="shared" si="0"/>
        <v>5.96</v>
      </c>
    </row>
    <row r="20" spans="1:5" x14ac:dyDescent="0.3">
      <c r="A20" s="127">
        <v>9</v>
      </c>
      <c r="B20" s="52" t="s">
        <v>1042</v>
      </c>
      <c r="C20" s="186"/>
      <c r="D20" s="430">
        <v>3.12</v>
      </c>
      <c r="E20" s="130">
        <f t="shared" si="0"/>
        <v>3.12</v>
      </c>
    </row>
    <row r="21" spans="1:5" x14ac:dyDescent="0.3">
      <c r="A21" s="127">
        <v>10</v>
      </c>
      <c r="B21" s="52" t="s">
        <v>1043</v>
      </c>
      <c r="C21" s="186"/>
      <c r="D21" s="430">
        <v>0.94</v>
      </c>
      <c r="E21" s="130">
        <f t="shared" si="0"/>
        <v>0.94</v>
      </c>
    </row>
    <row r="22" spans="1:5" x14ac:dyDescent="0.3">
      <c r="A22" s="127">
        <v>11</v>
      </c>
      <c r="B22" s="52" t="s">
        <v>1044</v>
      </c>
      <c r="C22" s="186">
        <v>1.06</v>
      </c>
      <c r="D22" s="430">
        <v>1.56</v>
      </c>
      <c r="E22" s="130">
        <f t="shared" si="0"/>
        <v>2.62</v>
      </c>
    </row>
    <row r="23" spans="1:5" x14ac:dyDescent="0.3">
      <c r="A23" s="571" t="s">
        <v>540</v>
      </c>
      <c r="B23" s="572"/>
      <c r="C23" s="572"/>
      <c r="D23" s="572"/>
      <c r="E23" s="573"/>
    </row>
    <row r="24" spans="1:5" x14ac:dyDescent="0.3">
      <c r="A24" s="127">
        <v>12</v>
      </c>
      <c r="B24" s="52" t="s">
        <v>541</v>
      </c>
      <c r="C24" s="186">
        <v>2.09</v>
      </c>
      <c r="D24" s="132">
        <v>42.49</v>
      </c>
      <c r="E24" s="130">
        <f t="shared" si="0"/>
        <v>44.58</v>
      </c>
    </row>
    <row r="25" spans="1:5" x14ac:dyDescent="0.3">
      <c r="A25" s="127">
        <v>13</v>
      </c>
      <c r="B25" s="52" t="s">
        <v>542</v>
      </c>
      <c r="C25" s="186">
        <v>2.54</v>
      </c>
      <c r="D25" s="132">
        <v>54.6</v>
      </c>
      <c r="E25" s="130">
        <f t="shared" si="0"/>
        <v>57.14</v>
      </c>
    </row>
    <row r="26" spans="1:5" x14ac:dyDescent="0.3">
      <c r="A26" s="127">
        <v>14</v>
      </c>
      <c r="B26" s="52" t="s">
        <v>543</v>
      </c>
      <c r="C26" s="186"/>
      <c r="D26" s="132">
        <v>27.32</v>
      </c>
      <c r="E26" s="130">
        <f t="shared" si="0"/>
        <v>27.32</v>
      </c>
    </row>
    <row r="27" spans="1:5" x14ac:dyDescent="0.3">
      <c r="A27" s="571" t="s">
        <v>544</v>
      </c>
      <c r="B27" s="572"/>
      <c r="C27" s="572"/>
      <c r="D27" s="572"/>
      <c r="E27" s="573"/>
    </row>
    <row r="28" spans="1:5" x14ac:dyDescent="0.3">
      <c r="A28" s="431">
        <v>15</v>
      </c>
      <c r="B28" s="432" t="s">
        <v>545</v>
      </c>
      <c r="C28" s="186">
        <v>0.85</v>
      </c>
      <c r="D28" s="132">
        <v>3.12</v>
      </c>
      <c r="E28" s="130">
        <f t="shared" si="0"/>
        <v>3.97</v>
      </c>
    </row>
    <row r="29" spans="1:5" x14ac:dyDescent="0.3">
      <c r="A29" s="431">
        <v>16</v>
      </c>
      <c r="B29" s="432" t="s">
        <v>546</v>
      </c>
      <c r="C29" s="186"/>
      <c r="D29" s="132">
        <v>14.04</v>
      </c>
      <c r="E29" s="130">
        <f t="shared" si="0"/>
        <v>14.04</v>
      </c>
    </row>
    <row r="30" spans="1:5" x14ac:dyDescent="0.3">
      <c r="A30" s="431">
        <v>17</v>
      </c>
      <c r="B30" s="432" t="s">
        <v>547</v>
      </c>
      <c r="C30" s="186"/>
      <c r="D30" s="132">
        <v>14.51</v>
      </c>
      <c r="E30" s="130">
        <f t="shared" si="0"/>
        <v>14.51</v>
      </c>
    </row>
    <row r="31" spans="1:5" x14ac:dyDescent="0.3">
      <c r="A31" s="431">
        <v>18</v>
      </c>
      <c r="B31" s="432" t="s">
        <v>548</v>
      </c>
      <c r="C31" s="186"/>
      <c r="D31" s="132">
        <v>6.24</v>
      </c>
      <c r="E31" s="130">
        <f t="shared" si="0"/>
        <v>6.24</v>
      </c>
    </row>
    <row r="32" spans="1:5" x14ac:dyDescent="0.3">
      <c r="A32" s="431">
        <v>19</v>
      </c>
      <c r="B32" s="432" t="s">
        <v>549</v>
      </c>
      <c r="C32" s="186">
        <v>0.76</v>
      </c>
      <c r="D32" s="132">
        <v>6.13</v>
      </c>
      <c r="E32" s="130">
        <f t="shared" si="0"/>
        <v>6.89</v>
      </c>
    </row>
    <row r="33" spans="1:5" x14ac:dyDescent="0.3">
      <c r="A33" s="431">
        <v>20</v>
      </c>
      <c r="B33" s="432" t="s">
        <v>550</v>
      </c>
      <c r="C33" s="186">
        <v>0.76</v>
      </c>
      <c r="D33" s="132">
        <v>8.15</v>
      </c>
      <c r="E33" s="130">
        <f t="shared" si="0"/>
        <v>8.91</v>
      </c>
    </row>
    <row r="34" spans="1:5" x14ac:dyDescent="0.3">
      <c r="A34" s="431">
        <v>21</v>
      </c>
      <c r="B34" s="433" t="s">
        <v>551</v>
      </c>
      <c r="C34" s="186">
        <v>0.04</v>
      </c>
      <c r="D34" s="132">
        <v>3.12</v>
      </c>
      <c r="E34" s="130">
        <f t="shared" si="0"/>
        <v>3.16</v>
      </c>
    </row>
    <row r="35" spans="1:5" x14ac:dyDescent="0.3">
      <c r="A35" s="431">
        <v>22</v>
      </c>
      <c r="B35" s="433" t="s">
        <v>552</v>
      </c>
      <c r="C35" s="186">
        <v>0.18</v>
      </c>
      <c r="D35" s="132">
        <v>6.26</v>
      </c>
      <c r="E35" s="130">
        <f t="shared" si="0"/>
        <v>6.4399999999999995</v>
      </c>
    </row>
    <row r="36" spans="1:5" x14ac:dyDescent="0.3">
      <c r="A36" s="431">
        <v>23</v>
      </c>
      <c r="B36" s="433" t="s">
        <v>553</v>
      </c>
      <c r="C36" s="186"/>
      <c r="D36" s="132">
        <v>2.1800000000000002</v>
      </c>
      <c r="E36" s="130">
        <f t="shared" si="0"/>
        <v>2.1800000000000002</v>
      </c>
    </row>
    <row r="37" spans="1:5" x14ac:dyDescent="0.3">
      <c r="A37" s="431">
        <v>24</v>
      </c>
      <c r="B37" s="433" t="s">
        <v>554</v>
      </c>
      <c r="C37" s="186">
        <v>1.91</v>
      </c>
      <c r="D37" s="132">
        <v>10.92</v>
      </c>
      <c r="E37" s="130">
        <f t="shared" si="0"/>
        <v>12.83</v>
      </c>
    </row>
    <row r="38" spans="1:5" x14ac:dyDescent="0.3">
      <c r="A38" s="431">
        <v>25</v>
      </c>
      <c r="B38" s="433" t="s">
        <v>555</v>
      </c>
      <c r="C38" s="186">
        <v>2.37</v>
      </c>
      <c r="D38" s="132">
        <v>21.91</v>
      </c>
      <c r="E38" s="130">
        <f t="shared" si="0"/>
        <v>24.28</v>
      </c>
    </row>
    <row r="39" spans="1:5" x14ac:dyDescent="0.3">
      <c r="A39" s="431">
        <v>26</v>
      </c>
      <c r="B39" s="433" t="s">
        <v>1045</v>
      </c>
      <c r="C39" s="186"/>
      <c r="D39" s="132">
        <v>7.63</v>
      </c>
      <c r="E39" s="130">
        <f t="shared" si="0"/>
        <v>7.63</v>
      </c>
    </row>
    <row r="40" spans="1:5" x14ac:dyDescent="0.3">
      <c r="A40" s="571" t="s">
        <v>556</v>
      </c>
      <c r="B40" s="572"/>
      <c r="C40" s="572"/>
      <c r="D40" s="572"/>
      <c r="E40" s="573"/>
    </row>
    <row r="41" spans="1:5" x14ac:dyDescent="0.3">
      <c r="A41" s="127">
        <v>27</v>
      </c>
      <c r="B41" s="133" t="s">
        <v>557</v>
      </c>
      <c r="C41" s="131"/>
      <c r="D41" s="132">
        <v>18.36</v>
      </c>
      <c r="E41" s="130">
        <f t="shared" si="0"/>
        <v>18.36</v>
      </c>
    </row>
    <row r="42" spans="1:5" x14ac:dyDescent="0.3">
      <c r="A42" s="127">
        <v>28</v>
      </c>
      <c r="B42" s="133" t="s">
        <v>558</v>
      </c>
      <c r="C42" s="131"/>
      <c r="D42" s="132">
        <v>20.61</v>
      </c>
      <c r="E42" s="131">
        <f t="shared" si="0"/>
        <v>20.61</v>
      </c>
    </row>
    <row r="43" spans="1:5" x14ac:dyDescent="0.3">
      <c r="A43" s="571" t="s">
        <v>559</v>
      </c>
      <c r="B43" s="572"/>
      <c r="C43" s="572"/>
      <c r="D43" s="572"/>
      <c r="E43" s="573"/>
    </row>
    <row r="44" spans="1:5" ht="37.5" x14ac:dyDescent="0.3">
      <c r="A44" s="127">
        <v>29</v>
      </c>
      <c r="B44" s="134" t="s">
        <v>1046</v>
      </c>
      <c r="C44" s="131"/>
      <c r="D44" s="132">
        <v>9.36</v>
      </c>
      <c r="E44" s="131">
        <f t="shared" si="0"/>
        <v>9.36</v>
      </c>
    </row>
    <row r="45" spans="1:5" ht="37.5" x14ac:dyDescent="0.3">
      <c r="A45" s="429">
        <v>30</v>
      </c>
      <c r="B45" s="134" t="s">
        <v>1047</v>
      </c>
      <c r="C45" s="131"/>
      <c r="D45" s="132">
        <v>9.7799999999999994</v>
      </c>
      <c r="E45" s="131">
        <f t="shared" si="0"/>
        <v>9.7799999999999994</v>
      </c>
    </row>
    <row r="46" spans="1:5" x14ac:dyDescent="0.3">
      <c r="A46" s="571" t="s">
        <v>561</v>
      </c>
      <c r="B46" s="572"/>
      <c r="C46" s="572"/>
      <c r="D46" s="572"/>
      <c r="E46" s="573"/>
    </row>
    <row r="47" spans="1:5" x14ac:dyDescent="0.3">
      <c r="A47" s="429">
        <v>31</v>
      </c>
      <c r="B47" s="48" t="s">
        <v>1048</v>
      </c>
      <c r="C47" s="434"/>
      <c r="D47" s="127">
        <v>6.06</v>
      </c>
      <c r="E47" s="96">
        <f t="shared" si="0"/>
        <v>6.06</v>
      </c>
    </row>
    <row r="48" spans="1:5" ht="37.5" x14ac:dyDescent="0.3">
      <c r="A48" s="127">
        <v>32</v>
      </c>
      <c r="B48" s="48" t="s">
        <v>1049</v>
      </c>
      <c r="C48" s="127"/>
      <c r="D48" s="135">
        <v>6.82</v>
      </c>
      <c r="E48" s="96">
        <f t="shared" si="0"/>
        <v>6.82</v>
      </c>
    </row>
    <row r="49" spans="1:5" ht="37.5" x14ac:dyDescent="0.3">
      <c r="A49" s="127">
        <v>33</v>
      </c>
      <c r="B49" s="134" t="s">
        <v>560</v>
      </c>
      <c r="C49" s="131"/>
      <c r="D49" s="129">
        <v>12.78</v>
      </c>
      <c r="E49" s="96">
        <f t="shared" si="0"/>
        <v>12.78</v>
      </c>
    </row>
    <row r="50" spans="1:5" x14ac:dyDescent="0.3">
      <c r="A50" s="574" t="s">
        <v>571</v>
      </c>
      <c r="B50" s="575"/>
      <c r="C50" s="575"/>
      <c r="D50" s="575"/>
      <c r="E50" s="576"/>
    </row>
    <row r="51" spans="1:5" ht="37.5" x14ac:dyDescent="0.3">
      <c r="A51" s="169">
        <v>34</v>
      </c>
      <c r="B51" s="168" t="s">
        <v>572</v>
      </c>
      <c r="C51" s="167"/>
      <c r="D51" s="170">
        <v>35.590000000000003</v>
      </c>
      <c r="E51" s="169">
        <f>C51+D51</f>
        <v>35.590000000000003</v>
      </c>
    </row>
    <row r="54" spans="1:5" x14ac:dyDescent="0.3">
      <c r="A54" s="53" t="s">
        <v>37</v>
      </c>
      <c r="E54" s="53" t="s">
        <v>645</v>
      </c>
    </row>
  </sheetData>
  <mergeCells count="10">
    <mergeCell ref="C2:E2"/>
    <mergeCell ref="A43:E43"/>
    <mergeCell ref="A46:E46"/>
    <mergeCell ref="A50:E50"/>
    <mergeCell ref="A7:E7"/>
    <mergeCell ref="A8:E8"/>
    <mergeCell ref="A11:E11"/>
    <mergeCell ref="A23:E23"/>
    <mergeCell ref="A27:E27"/>
    <mergeCell ref="A40:E40"/>
  </mergeCells>
  <pageMargins left="0.70866141732283472" right="0.70866141732283472" top="0.74803149606299213" bottom="0.74803149606299213" header="0.31496062992125984" footer="0.31496062992125984"/>
  <pageSetup paperSize="9" scale="6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48"/>
  <sheetViews>
    <sheetView view="pageBreakPreview" zoomScale="60" zoomScaleNormal="100" workbookViewId="0">
      <selection activeCell="C20" sqref="C20"/>
    </sheetView>
  </sheetViews>
  <sheetFormatPr defaultColWidth="9.140625" defaultRowHeight="15" x14ac:dyDescent="0.25"/>
  <cols>
    <col min="1" max="1" width="7.42578125" style="4" customWidth="1"/>
    <col min="2" max="2" width="52.28515625" style="4" customWidth="1"/>
    <col min="3" max="3" width="19.28515625" style="4" customWidth="1"/>
    <col min="4" max="4" width="18.7109375" style="4" customWidth="1"/>
    <col min="5" max="5" width="15" style="4" customWidth="1"/>
    <col min="6" max="16384" width="9.140625" style="4"/>
  </cols>
  <sheetData>
    <row r="1" spans="1:5" ht="15.75" x14ac:dyDescent="0.25">
      <c r="A1" s="427"/>
      <c r="B1" s="427"/>
      <c r="C1" s="427"/>
      <c r="D1" s="417"/>
      <c r="E1" s="176" t="s">
        <v>0</v>
      </c>
    </row>
    <row r="2" spans="1:5" ht="17.25" customHeight="1" x14ac:dyDescent="0.25">
      <c r="A2" s="427"/>
      <c r="B2" s="427"/>
      <c r="C2" s="417"/>
      <c r="D2" s="417"/>
      <c r="E2" s="176" t="s">
        <v>35</v>
      </c>
    </row>
    <row r="3" spans="1:5" ht="35.25" customHeight="1" x14ac:dyDescent="0.25">
      <c r="A3" s="427"/>
      <c r="B3" s="427"/>
      <c r="C3" s="427"/>
      <c r="D3" s="417"/>
      <c r="E3" s="176" t="s">
        <v>1</v>
      </c>
    </row>
    <row r="4" spans="1:5" ht="15.75" x14ac:dyDescent="0.25">
      <c r="A4" s="427"/>
      <c r="B4" s="427"/>
      <c r="C4" s="427"/>
      <c r="D4" s="417"/>
      <c r="E4" s="176" t="s">
        <v>567</v>
      </c>
    </row>
    <row r="5" spans="1:5" x14ac:dyDescent="0.25">
      <c r="A5" s="427"/>
      <c r="B5" s="427"/>
      <c r="C5" s="427"/>
      <c r="D5" s="417"/>
      <c r="E5" s="163" t="s">
        <v>1174</v>
      </c>
    </row>
    <row r="6" spans="1:5" x14ac:dyDescent="0.25">
      <c r="A6" s="419"/>
      <c r="B6" s="419"/>
      <c r="C6" s="419"/>
      <c r="D6" s="419"/>
      <c r="E6" s="419"/>
    </row>
    <row r="7" spans="1:5" x14ac:dyDescent="0.25">
      <c r="A7" s="482" t="s">
        <v>2</v>
      </c>
      <c r="B7" s="482"/>
      <c r="C7" s="482"/>
      <c r="D7" s="482"/>
      <c r="E7" s="482"/>
    </row>
    <row r="8" spans="1:5" ht="28.5" customHeight="1" x14ac:dyDescent="0.25">
      <c r="A8" s="483" t="s">
        <v>1176</v>
      </c>
      <c r="B8" s="483"/>
      <c r="C8" s="483"/>
      <c r="D8" s="483"/>
      <c r="E8" s="483"/>
    </row>
    <row r="10" spans="1:5" ht="77.25" customHeight="1" x14ac:dyDescent="0.25">
      <c r="A10" s="70" t="s">
        <v>5</v>
      </c>
      <c r="B10" s="71" t="s">
        <v>6</v>
      </c>
      <c r="C10" s="72" t="s">
        <v>438</v>
      </c>
      <c r="D10" s="72" t="s">
        <v>977</v>
      </c>
      <c r="E10" s="72" t="s">
        <v>621</v>
      </c>
    </row>
    <row r="11" spans="1:5" x14ac:dyDescent="0.25">
      <c r="A11" s="1">
        <v>1</v>
      </c>
      <c r="B11" s="2">
        <v>2</v>
      </c>
      <c r="C11" s="50">
        <v>3</v>
      </c>
      <c r="D11" s="50">
        <v>4</v>
      </c>
      <c r="E11" s="50">
        <v>5</v>
      </c>
    </row>
    <row r="12" spans="1:5" x14ac:dyDescent="0.25">
      <c r="A12" s="1">
        <v>1</v>
      </c>
      <c r="B12" s="421" t="s">
        <v>1007</v>
      </c>
      <c r="C12" s="50"/>
      <c r="D12" s="50"/>
      <c r="E12" s="50"/>
    </row>
    <row r="13" spans="1:5" x14ac:dyDescent="0.25">
      <c r="A13" s="422" t="s">
        <v>386</v>
      </c>
      <c r="B13" s="423" t="s">
        <v>1008</v>
      </c>
      <c r="C13" s="105">
        <v>0.95</v>
      </c>
      <c r="D13" s="105">
        <v>54.38</v>
      </c>
      <c r="E13" s="105">
        <f>C13+D13</f>
        <v>55.330000000000005</v>
      </c>
    </row>
    <row r="14" spans="1:5" ht="36" customHeight="1" x14ac:dyDescent="0.25">
      <c r="A14" s="422" t="s">
        <v>145</v>
      </c>
      <c r="B14" s="423" t="s">
        <v>1009</v>
      </c>
      <c r="C14" s="105">
        <v>0.95</v>
      </c>
      <c r="D14" s="416">
        <v>60.77</v>
      </c>
      <c r="E14" s="105">
        <f t="shared" ref="E14:E29" si="0">C14+D14</f>
        <v>61.720000000000006</v>
      </c>
    </row>
    <row r="15" spans="1:5" ht="30" x14ac:dyDescent="0.25">
      <c r="A15" s="422" t="s">
        <v>387</v>
      </c>
      <c r="B15" s="423" t="s">
        <v>1010</v>
      </c>
      <c r="C15" s="105">
        <v>0.95</v>
      </c>
      <c r="D15" s="105">
        <v>68.239999999999995</v>
      </c>
      <c r="E15" s="416">
        <f t="shared" si="0"/>
        <v>69.19</v>
      </c>
    </row>
    <row r="16" spans="1:5" ht="30" x14ac:dyDescent="0.25">
      <c r="A16" s="422" t="s">
        <v>388</v>
      </c>
      <c r="B16" s="423" t="s">
        <v>1011</v>
      </c>
      <c r="C16" s="105">
        <v>3.54</v>
      </c>
      <c r="D16" s="105">
        <v>68.239999999999995</v>
      </c>
      <c r="E16" s="416">
        <f t="shared" si="0"/>
        <v>71.78</v>
      </c>
    </row>
    <row r="17" spans="1:5" ht="30" x14ac:dyDescent="0.25">
      <c r="A17" s="422" t="s">
        <v>389</v>
      </c>
      <c r="B17" s="423" t="s">
        <v>1012</v>
      </c>
      <c r="C17" s="105">
        <v>0.95</v>
      </c>
      <c r="D17" s="105">
        <v>75.430000000000007</v>
      </c>
      <c r="E17" s="105">
        <f t="shared" si="0"/>
        <v>76.38000000000001</v>
      </c>
    </row>
    <row r="18" spans="1:5" ht="30" x14ac:dyDescent="0.25">
      <c r="A18" s="422" t="s">
        <v>450</v>
      </c>
      <c r="B18" s="423" t="s">
        <v>1013</v>
      </c>
      <c r="C18" s="105">
        <v>0.95</v>
      </c>
      <c r="D18" s="105">
        <v>74.77</v>
      </c>
      <c r="E18" s="105">
        <f t="shared" si="0"/>
        <v>75.72</v>
      </c>
    </row>
    <row r="19" spans="1:5" ht="30" x14ac:dyDescent="0.25">
      <c r="A19" s="422" t="s">
        <v>815</v>
      </c>
      <c r="B19" s="423" t="s">
        <v>1014</v>
      </c>
      <c r="C19" s="105">
        <v>0.95</v>
      </c>
      <c r="D19" s="105">
        <v>59.53</v>
      </c>
      <c r="E19" s="105">
        <f t="shared" si="0"/>
        <v>60.480000000000004</v>
      </c>
    </row>
    <row r="20" spans="1:5" x14ac:dyDescent="0.25">
      <c r="A20" s="422" t="s">
        <v>896</v>
      </c>
      <c r="B20" s="423" t="s">
        <v>1015</v>
      </c>
      <c r="C20" s="105">
        <v>3.54</v>
      </c>
      <c r="D20" s="105">
        <v>56.94</v>
      </c>
      <c r="E20" s="105">
        <f t="shared" si="0"/>
        <v>60.48</v>
      </c>
    </row>
    <row r="21" spans="1:5" x14ac:dyDescent="0.25">
      <c r="A21" s="422" t="s">
        <v>898</v>
      </c>
      <c r="B21" s="423" t="s">
        <v>1016</v>
      </c>
      <c r="C21" s="105">
        <v>0.95</v>
      </c>
      <c r="D21" s="105">
        <v>53.95</v>
      </c>
      <c r="E21" s="105">
        <f t="shared" si="0"/>
        <v>54.900000000000006</v>
      </c>
    </row>
    <row r="22" spans="1:5" x14ac:dyDescent="0.25">
      <c r="A22" s="422" t="s">
        <v>943</v>
      </c>
      <c r="B22" s="423" t="s">
        <v>1017</v>
      </c>
      <c r="C22" s="105">
        <v>0.95</v>
      </c>
      <c r="D22" s="105">
        <v>59.91</v>
      </c>
      <c r="E22" s="105">
        <f t="shared" si="0"/>
        <v>60.86</v>
      </c>
    </row>
    <row r="23" spans="1:5" x14ac:dyDescent="0.25">
      <c r="A23" s="422" t="s">
        <v>944</v>
      </c>
      <c r="B23" s="423" t="s">
        <v>1018</v>
      </c>
      <c r="C23" s="105">
        <v>0.95</v>
      </c>
      <c r="D23" s="105">
        <v>60.74</v>
      </c>
      <c r="E23" s="105">
        <f t="shared" si="0"/>
        <v>61.690000000000005</v>
      </c>
    </row>
    <row r="24" spans="1:5" x14ac:dyDescent="0.25">
      <c r="A24" s="422" t="s">
        <v>945</v>
      </c>
      <c r="B24" s="423" t="s">
        <v>1019</v>
      </c>
      <c r="C24" s="105">
        <v>0.95</v>
      </c>
      <c r="D24" s="416">
        <v>55.38</v>
      </c>
      <c r="E24" s="105">
        <f t="shared" si="0"/>
        <v>56.330000000000005</v>
      </c>
    </row>
    <row r="25" spans="1:5" ht="30" x14ac:dyDescent="0.25">
      <c r="A25" s="422" t="s">
        <v>946</v>
      </c>
      <c r="B25" s="423" t="s">
        <v>1020</v>
      </c>
      <c r="C25" s="105">
        <v>0.95</v>
      </c>
      <c r="D25" s="105">
        <v>69.209999999999994</v>
      </c>
      <c r="E25" s="105">
        <f t="shared" si="0"/>
        <v>70.16</v>
      </c>
    </row>
    <row r="26" spans="1:5" ht="30" x14ac:dyDescent="0.25">
      <c r="A26" s="422" t="s">
        <v>947</v>
      </c>
      <c r="B26" s="423" t="s">
        <v>1021</v>
      </c>
      <c r="C26" s="105">
        <v>0.95</v>
      </c>
      <c r="D26" s="105">
        <v>73.349999999999994</v>
      </c>
      <c r="E26" s="105">
        <f t="shared" si="0"/>
        <v>74.3</v>
      </c>
    </row>
    <row r="27" spans="1:5" x14ac:dyDescent="0.25">
      <c r="A27" s="422" t="s">
        <v>948</v>
      </c>
      <c r="B27" s="423" t="s">
        <v>1022</v>
      </c>
      <c r="C27" s="105">
        <v>0.95</v>
      </c>
      <c r="D27" s="105">
        <v>34.369999999999997</v>
      </c>
      <c r="E27" s="105">
        <f t="shared" si="0"/>
        <v>35.32</v>
      </c>
    </row>
    <row r="28" spans="1:5" x14ac:dyDescent="0.25">
      <c r="A28" s="422" t="s">
        <v>949</v>
      </c>
      <c r="B28" s="424" t="s">
        <v>1023</v>
      </c>
      <c r="C28" s="105">
        <v>0.95</v>
      </c>
      <c r="D28" s="105">
        <v>40.11</v>
      </c>
      <c r="E28" s="105">
        <f t="shared" si="0"/>
        <v>41.06</v>
      </c>
    </row>
    <row r="29" spans="1:5" ht="30" x14ac:dyDescent="0.25">
      <c r="A29" s="422" t="s">
        <v>950</v>
      </c>
      <c r="B29" s="424" t="s">
        <v>1024</v>
      </c>
      <c r="C29" s="105">
        <v>0.95</v>
      </c>
      <c r="D29" s="105">
        <v>43.19</v>
      </c>
      <c r="E29" s="105">
        <f t="shared" si="0"/>
        <v>44.14</v>
      </c>
    </row>
    <row r="30" spans="1:5" x14ac:dyDescent="0.25">
      <c r="A30" s="425" t="s">
        <v>253</v>
      </c>
      <c r="B30" s="424" t="s">
        <v>1025</v>
      </c>
      <c r="C30" s="105">
        <v>0.95</v>
      </c>
      <c r="D30" s="105"/>
      <c r="E30" s="105"/>
    </row>
    <row r="31" spans="1:5" x14ac:dyDescent="0.25">
      <c r="A31" s="422" t="s">
        <v>148</v>
      </c>
      <c r="B31" s="423" t="s">
        <v>1008</v>
      </c>
      <c r="C31" s="105">
        <v>0.95</v>
      </c>
      <c r="D31" s="105">
        <v>32.630000000000003</v>
      </c>
      <c r="E31" s="105">
        <f>C31+D31</f>
        <v>33.580000000000005</v>
      </c>
    </row>
    <row r="32" spans="1:5" ht="30" x14ac:dyDescent="0.25">
      <c r="A32" s="422" t="s">
        <v>405</v>
      </c>
      <c r="B32" s="423" t="s">
        <v>1009</v>
      </c>
      <c r="C32" s="105">
        <v>0.95</v>
      </c>
      <c r="D32" s="105">
        <v>36.46</v>
      </c>
      <c r="E32" s="105">
        <f t="shared" ref="E32:E46" si="1">C32+D32</f>
        <v>37.410000000000004</v>
      </c>
    </row>
    <row r="33" spans="1:5" ht="30" x14ac:dyDescent="0.25">
      <c r="A33" s="422" t="s">
        <v>390</v>
      </c>
      <c r="B33" s="423" t="s">
        <v>1010</v>
      </c>
      <c r="C33" s="105">
        <v>0.95</v>
      </c>
      <c r="D33" s="105">
        <v>40.950000000000003</v>
      </c>
      <c r="E33" s="105">
        <f t="shared" si="1"/>
        <v>41.900000000000006</v>
      </c>
    </row>
    <row r="34" spans="1:5" ht="30" x14ac:dyDescent="0.25">
      <c r="A34" s="422" t="s">
        <v>391</v>
      </c>
      <c r="B34" s="423" t="s">
        <v>1012</v>
      </c>
      <c r="C34" s="105">
        <v>0.95</v>
      </c>
      <c r="D34" s="105">
        <v>45.26</v>
      </c>
      <c r="E34" s="105">
        <f t="shared" si="1"/>
        <v>46.21</v>
      </c>
    </row>
    <row r="35" spans="1:5" ht="30" x14ac:dyDescent="0.25">
      <c r="A35" s="422" t="s">
        <v>905</v>
      </c>
      <c r="B35" s="423" t="s">
        <v>1013</v>
      </c>
      <c r="C35" s="105">
        <v>0.95</v>
      </c>
      <c r="D35" s="105">
        <v>44.86</v>
      </c>
      <c r="E35" s="105">
        <f t="shared" si="1"/>
        <v>45.81</v>
      </c>
    </row>
    <row r="36" spans="1:5" ht="30" x14ac:dyDescent="0.25">
      <c r="A36" s="422" t="s">
        <v>907</v>
      </c>
      <c r="B36" s="423" t="s">
        <v>1014</v>
      </c>
      <c r="C36" s="105">
        <v>0.95</v>
      </c>
      <c r="D36" s="105">
        <v>35.72</v>
      </c>
      <c r="E36" s="105">
        <f t="shared" si="1"/>
        <v>36.67</v>
      </c>
    </row>
    <row r="37" spans="1:5" x14ac:dyDescent="0.25">
      <c r="A37" s="422" t="s">
        <v>908</v>
      </c>
      <c r="B37" s="423" t="s">
        <v>1015</v>
      </c>
      <c r="C37" s="105">
        <v>0.95</v>
      </c>
      <c r="D37" s="105">
        <v>34.17</v>
      </c>
      <c r="E37" s="105">
        <f t="shared" si="1"/>
        <v>35.120000000000005</v>
      </c>
    </row>
    <row r="38" spans="1:5" x14ac:dyDescent="0.25">
      <c r="A38" s="422" t="s">
        <v>909</v>
      </c>
      <c r="B38" s="423" t="s">
        <v>1016</v>
      </c>
      <c r="C38" s="105">
        <v>0.95</v>
      </c>
      <c r="D38" s="105">
        <v>32.369999999999997</v>
      </c>
      <c r="E38" s="105">
        <f t="shared" si="1"/>
        <v>33.32</v>
      </c>
    </row>
    <row r="39" spans="1:5" x14ac:dyDescent="0.25">
      <c r="A39" s="422" t="s">
        <v>1026</v>
      </c>
      <c r="B39" s="423" t="s">
        <v>1017</v>
      </c>
      <c r="C39" s="105">
        <v>0.95</v>
      </c>
      <c r="D39" s="105">
        <v>35.94</v>
      </c>
      <c r="E39" s="105">
        <f t="shared" si="1"/>
        <v>36.89</v>
      </c>
    </row>
    <row r="40" spans="1:5" x14ac:dyDescent="0.25">
      <c r="A40" s="422" t="s">
        <v>1027</v>
      </c>
      <c r="B40" s="423" t="s">
        <v>1018</v>
      </c>
      <c r="C40" s="105">
        <v>0.95</v>
      </c>
      <c r="D40" s="105">
        <v>36.44</v>
      </c>
      <c r="E40" s="105">
        <f t="shared" si="1"/>
        <v>37.39</v>
      </c>
    </row>
    <row r="41" spans="1:5" x14ac:dyDescent="0.25">
      <c r="A41" s="422" t="s">
        <v>1028</v>
      </c>
      <c r="B41" s="423" t="s">
        <v>1019</v>
      </c>
      <c r="C41" s="105">
        <v>0.95</v>
      </c>
      <c r="D41" s="416">
        <v>33.229999999999997</v>
      </c>
      <c r="E41" s="105">
        <f t="shared" si="1"/>
        <v>34.18</v>
      </c>
    </row>
    <row r="42" spans="1:5" ht="30" x14ac:dyDescent="0.25">
      <c r="A42" s="422" t="s">
        <v>1029</v>
      </c>
      <c r="B42" s="423" t="s">
        <v>1020</v>
      </c>
      <c r="C42" s="105">
        <v>0.95</v>
      </c>
      <c r="D42" s="105">
        <v>41.53</v>
      </c>
      <c r="E42" s="105">
        <f t="shared" si="1"/>
        <v>42.480000000000004</v>
      </c>
    </row>
    <row r="43" spans="1:5" ht="30" x14ac:dyDescent="0.25">
      <c r="A43" s="422" t="s">
        <v>1030</v>
      </c>
      <c r="B43" s="423" t="s">
        <v>1021</v>
      </c>
      <c r="C43" s="105">
        <v>0.95</v>
      </c>
      <c r="D43" s="105">
        <v>44.01</v>
      </c>
      <c r="E43" s="105">
        <f t="shared" si="1"/>
        <v>44.96</v>
      </c>
    </row>
    <row r="44" spans="1:5" x14ac:dyDescent="0.25">
      <c r="A44" s="422" t="s">
        <v>1031</v>
      </c>
      <c r="B44" s="423" t="s">
        <v>1022</v>
      </c>
      <c r="C44" s="105">
        <v>0.95</v>
      </c>
      <c r="D44" s="105">
        <v>20.62</v>
      </c>
      <c r="E44" s="105">
        <f t="shared" si="1"/>
        <v>21.57</v>
      </c>
    </row>
    <row r="45" spans="1:5" x14ac:dyDescent="0.25">
      <c r="A45" s="422" t="s">
        <v>1032</v>
      </c>
      <c r="B45" s="424" t="s">
        <v>1023</v>
      </c>
      <c r="C45" s="105">
        <v>0.95</v>
      </c>
      <c r="D45" s="105">
        <v>24.07</v>
      </c>
      <c r="E45" s="105">
        <f t="shared" si="1"/>
        <v>25.02</v>
      </c>
    </row>
    <row r="46" spans="1:5" ht="30" x14ac:dyDescent="0.25">
      <c r="A46" s="422" t="s">
        <v>1033</v>
      </c>
      <c r="B46" s="424" t="s">
        <v>1024</v>
      </c>
      <c r="C46" s="105">
        <v>0.95</v>
      </c>
      <c r="D46" s="105">
        <v>25.91</v>
      </c>
      <c r="E46" s="105">
        <f t="shared" si="1"/>
        <v>26.86</v>
      </c>
    </row>
    <row r="47" spans="1:5" x14ac:dyDescent="0.25">
      <c r="A47" s="425"/>
      <c r="B47" s="426"/>
      <c r="C47" s="283"/>
      <c r="D47" s="283"/>
      <c r="E47" s="283"/>
    </row>
    <row r="48" spans="1:5" ht="15.75" x14ac:dyDescent="0.25">
      <c r="B48" s="9" t="s">
        <v>38</v>
      </c>
      <c r="D48" s="4" t="s">
        <v>661</v>
      </c>
    </row>
  </sheetData>
  <mergeCells count="2">
    <mergeCell ref="A7:E7"/>
    <mergeCell ref="A8:E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E24"/>
  <sheetViews>
    <sheetView topLeftCell="A10" workbookViewId="0">
      <selection activeCell="E1" sqref="E1:E5"/>
    </sheetView>
  </sheetViews>
  <sheetFormatPr defaultColWidth="9.140625" defaultRowHeight="15.75" x14ac:dyDescent="0.25"/>
  <cols>
    <col min="1" max="1" width="6.5703125" style="174" customWidth="1"/>
    <col min="2" max="2" width="68.42578125" style="175" customWidth="1"/>
    <col min="3" max="3" width="24.85546875" style="175" customWidth="1"/>
    <col min="4" max="4" width="24.28515625" style="175" customWidth="1"/>
    <col min="5" max="5" width="18.42578125" style="175" customWidth="1"/>
    <col min="6" max="16384" width="9.140625" style="175"/>
  </cols>
  <sheetData>
    <row r="1" spans="1:5" x14ac:dyDescent="0.25">
      <c r="E1" s="176" t="s">
        <v>0</v>
      </c>
    </row>
    <row r="2" spans="1:5" x14ac:dyDescent="0.25">
      <c r="E2" s="176" t="s">
        <v>35</v>
      </c>
    </row>
    <row r="3" spans="1:5" x14ac:dyDescent="0.25">
      <c r="E3" s="176" t="s">
        <v>1</v>
      </c>
    </row>
    <row r="4" spans="1:5" x14ac:dyDescent="0.25">
      <c r="E4" s="176" t="s">
        <v>568</v>
      </c>
    </row>
    <row r="5" spans="1:5" x14ac:dyDescent="0.25">
      <c r="E5" s="163" t="s">
        <v>989</v>
      </c>
    </row>
    <row r="7" spans="1:5" x14ac:dyDescent="0.25">
      <c r="A7" s="484" t="s">
        <v>2</v>
      </c>
      <c r="B7" s="484"/>
      <c r="C7" s="484"/>
      <c r="D7" s="484"/>
      <c r="E7" s="484"/>
    </row>
    <row r="8" spans="1:5" ht="33.75" customHeight="1" x14ac:dyDescent="0.25">
      <c r="A8" s="485" t="s">
        <v>990</v>
      </c>
      <c r="B8" s="485"/>
      <c r="C8" s="485"/>
      <c r="D8" s="485"/>
      <c r="E8" s="485"/>
    </row>
    <row r="9" spans="1:5" ht="47.25" x14ac:dyDescent="0.25">
      <c r="A9" s="177" t="s">
        <v>5</v>
      </c>
      <c r="B9" s="178" t="s">
        <v>6</v>
      </c>
      <c r="C9" s="179" t="s">
        <v>976</v>
      </c>
      <c r="D9" s="179" t="s">
        <v>977</v>
      </c>
      <c r="E9" s="179" t="s">
        <v>440</v>
      </c>
    </row>
    <row r="10" spans="1:5" x14ac:dyDescent="0.25">
      <c r="A10" s="177">
        <v>1</v>
      </c>
      <c r="B10" s="180">
        <v>2</v>
      </c>
      <c r="C10" s="144">
        <v>3</v>
      </c>
      <c r="D10" s="144">
        <v>4</v>
      </c>
      <c r="E10" s="144">
        <v>5</v>
      </c>
    </row>
    <row r="11" spans="1:5" ht="30" x14ac:dyDescent="0.25">
      <c r="A11" s="181" t="s">
        <v>252</v>
      </c>
      <c r="B11" s="30" t="s">
        <v>931</v>
      </c>
      <c r="C11" s="182"/>
      <c r="D11" s="377">
        <v>56.43</v>
      </c>
      <c r="E11" s="183">
        <f>C11+D11</f>
        <v>56.43</v>
      </c>
    </row>
    <row r="12" spans="1:5" ht="30" x14ac:dyDescent="0.25">
      <c r="A12" s="181" t="s">
        <v>253</v>
      </c>
      <c r="B12" s="30" t="s">
        <v>932</v>
      </c>
      <c r="C12" s="182"/>
      <c r="D12" s="377">
        <v>28.22</v>
      </c>
      <c r="E12" s="183">
        <f t="shared" ref="E12:E22" si="0">C12+D12</f>
        <v>28.22</v>
      </c>
    </row>
    <row r="13" spans="1:5" ht="45" x14ac:dyDescent="0.25">
      <c r="A13" s="181" t="s">
        <v>254</v>
      </c>
      <c r="B13" s="30" t="s">
        <v>933</v>
      </c>
      <c r="C13" s="182"/>
      <c r="D13" s="377">
        <v>112.87</v>
      </c>
      <c r="E13" s="183">
        <f t="shared" si="0"/>
        <v>112.87</v>
      </c>
    </row>
    <row r="14" spans="1:5" ht="78.75" x14ac:dyDescent="0.25">
      <c r="A14" s="378" t="s">
        <v>373</v>
      </c>
      <c r="B14" s="30" t="s">
        <v>934</v>
      </c>
      <c r="C14" s="384" t="s">
        <v>978</v>
      </c>
      <c r="D14" s="377">
        <v>112.87</v>
      </c>
      <c r="E14" s="183"/>
    </row>
    <row r="15" spans="1:5" ht="45" x14ac:dyDescent="0.25">
      <c r="A15" s="378" t="s">
        <v>374</v>
      </c>
      <c r="B15" s="30" t="s">
        <v>935</v>
      </c>
      <c r="C15" s="379"/>
      <c r="D15" s="377">
        <v>18.809999999999999</v>
      </c>
      <c r="E15" s="183">
        <f t="shared" si="0"/>
        <v>18.809999999999999</v>
      </c>
    </row>
    <row r="16" spans="1:5" ht="30" x14ac:dyDescent="0.25">
      <c r="A16" s="378" t="s">
        <v>375</v>
      </c>
      <c r="B16" s="30" t="s">
        <v>936</v>
      </c>
      <c r="C16" s="379"/>
      <c r="D16" s="377">
        <v>47.03</v>
      </c>
      <c r="E16" s="183">
        <f t="shared" si="0"/>
        <v>47.03</v>
      </c>
    </row>
    <row r="17" spans="1:5" ht="30" x14ac:dyDescent="0.25">
      <c r="A17" s="378" t="s">
        <v>376</v>
      </c>
      <c r="B17" s="30" t="s">
        <v>937</v>
      </c>
      <c r="C17" s="379"/>
      <c r="D17" s="377">
        <v>70.349999999999994</v>
      </c>
      <c r="E17" s="183">
        <f t="shared" si="0"/>
        <v>70.349999999999994</v>
      </c>
    </row>
    <row r="18" spans="1:5" ht="30" x14ac:dyDescent="0.25">
      <c r="A18" s="378" t="s">
        <v>443</v>
      </c>
      <c r="B18" s="30" t="s">
        <v>938</v>
      </c>
      <c r="C18" s="379"/>
      <c r="D18" s="377">
        <v>35.17</v>
      </c>
      <c r="E18" s="183">
        <f t="shared" si="0"/>
        <v>35.17</v>
      </c>
    </row>
    <row r="19" spans="1:5" ht="45" x14ac:dyDescent="0.25">
      <c r="A19" s="378" t="s">
        <v>454</v>
      </c>
      <c r="B19" s="30" t="s">
        <v>939</v>
      </c>
      <c r="C19" s="379"/>
      <c r="D19" s="377">
        <v>140.69999999999999</v>
      </c>
      <c r="E19" s="183">
        <f t="shared" si="0"/>
        <v>140.69999999999999</v>
      </c>
    </row>
    <row r="20" spans="1:5" ht="78.75" x14ac:dyDescent="0.25">
      <c r="A20" s="378" t="s">
        <v>455</v>
      </c>
      <c r="B20" s="30" t="s">
        <v>940</v>
      </c>
      <c r="C20" s="384" t="s">
        <v>978</v>
      </c>
      <c r="D20" s="377">
        <v>140.69999999999999</v>
      </c>
      <c r="E20" s="183"/>
    </row>
    <row r="21" spans="1:5" ht="45" x14ac:dyDescent="0.25">
      <c r="A21" s="378" t="s">
        <v>456</v>
      </c>
      <c r="B21" s="30" t="s">
        <v>941</v>
      </c>
      <c r="C21" s="379"/>
      <c r="D21" s="377">
        <v>23.45</v>
      </c>
      <c r="E21" s="183">
        <f t="shared" si="0"/>
        <v>23.45</v>
      </c>
    </row>
    <row r="22" spans="1:5" ht="30" x14ac:dyDescent="0.25">
      <c r="A22" s="378" t="s">
        <v>457</v>
      </c>
      <c r="B22" s="30" t="s">
        <v>942</v>
      </c>
      <c r="C22" s="379"/>
      <c r="D22" s="377">
        <v>58.62</v>
      </c>
      <c r="E22" s="183">
        <f t="shared" si="0"/>
        <v>58.62</v>
      </c>
    </row>
    <row r="24" spans="1:5" x14ac:dyDescent="0.25">
      <c r="B24" s="175" t="s">
        <v>37</v>
      </c>
      <c r="D24" s="175" t="s">
        <v>661</v>
      </c>
    </row>
  </sheetData>
  <mergeCells count="2">
    <mergeCell ref="A7:E7"/>
    <mergeCell ref="A8:E8"/>
  </mergeCells>
  <pageMargins left="0.70866141732283472" right="0.70866141732283472" top="0.74803149606299213" bottom="0.74803149606299213" header="0.31496062992125984" footer="0.31496062992125984"/>
  <pageSetup paperSize="9" scale="6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FFFF"/>
    <pageSetUpPr fitToPage="1"/>
  </sheetPr>
  <dimension ref="A1:E64"/>
  <sheetViews>
    <sheetView view="pageBreakPreview" zoomScale="80" zoomScaleNormal="100" zoomScaleSheetLayoutView="80" workbookViewId="0">
      <selection activeCell="D49" sqref="D49"/>
    </sheetView>
  </sheetViews>
  <sheetFormatPr defaultColWidth="9.140625" defaultRowHeight="15" x14ac:dyDescent="0.25"/>
  <cols>
    <col min="1" max="1" width="10.140625" style="80" bestFit="1" customWidth="1"/>
    <col min="2" max="2" width="97.42578125" style="80" customWidth="1"/>
    <col min="3" max="3" width="22" style="80" customWidth="1"/>
    <col min="4" max="4" width="22.140625" style="80" customWidth="1"/>
    <col min="5" max="5" width="25" style="80" customWidth="1"/>
    <col min="6" max="16384" width="9.140625" style="80"/>
  </cols>
  <sheetData>
    <row r="1" spans="1:5" ht="18.75" x14ac:dyDescent="0.3">
      <c r="C1" s="95"/>
      <c r="D1" s="350"/>
      <c r="E1" s="350" t="s">
        <v>0</v>
      </c>
    </row>
    <row r="2" spans="1:5" ht="18.75" x14ac:dyDescent="0.3">
      <c r="C2" s="486" t="s">
        <v>35</v>
      </c>
      <c r="D2" s="486"/>
      <c r="E2" s="486"/>
    </row>
    <row r="3" spans="1:5" ht="18.75" x14ac:dyDescent="0.3">
      <c r="C3" s="95"/>
      <c r="D3" s="350"/>
      <c r="E3" s="350" t="s">
        <v>1</v>
      </c>
    </row>
    <row r="4" spans="1:5" ht="18.75" x14ac:dyDescent="0.3">
      <c r="C4" s="95"/>
      <c r="D4" s="350"/>
      <c r="E4" s="350" t="s">
        <v>567</v>
      </c>
    </row>
    <row r="5" spans="1:5" ht="18.75" x14ac:dyDescent="0.3">
      <c r="C5" s="95"/>
      <c r="D5" s="374"/>
      <c r="E5" s="374" t="s">
        <v>1172</v>
      </c>
    </row>
    <row r="7" spans="1:5" x14ac:dyDescent="0.25">
      <c r="A7" s="493" t="s">
        <v>2</v>
      </c>
      <c r="B7" s="493"/>
      <c r="C7" s="493"/>
      <c r="D7" s="493"/>
      <c r="E7" s="493"/>
    </row>
    <row r="8" spans="1:5" ht="24.75" customHeight="1" x14ac:dyDescent="0.25">
      <c r="A8" s="492" t="s">
        <v>1177</v>
      </c>
      <c r="B8" s="492"/>
      <c r="C8" s="492"/>
      <c r="D8" s="492"/>
      <c r="E8" s="492"/>
    </row>
    <row r="9" spans="1:5" ht="45" x14ac:dyDescent="0.25">
      <c r="A9" s="81" t="s">
        <v>5</v>
      </c>
      <c r="B9" s="82" t="s">
        <v>6</v>
      </c>
      <c r="C9" s="83" t="s">
        <v>438</v>
      </c>
      <c r="D9" s="179" t="s">
        <v>977</v>
      </c>
      <c r="E9" s="83" t="s">
        <v>440</v>
      </c>
    </row>
    <row r="10" spans="1:5" x14ac:dyDescent="0.25">
      <c r="A10" s="81">
        <v>1</v>
      </c>
      <c r="B10" s="84">
        <v>2</v>
      </c>
      <c r="C10" s="85">
        <v>3</v>
      </c>
      <c r="D10" s="85">
        <v>4</v>
      </c>
      <c r="E10" s="85">
        <v>5</v>
      </c>
    </row>
    <row r="11" spans="1:5" ht="18.75" customHeight="1" x14ac:dyDescent="0.25">
      <c r="A11" s="86" t="s">
        <v>148</v>
      </c>
      <c r="B11" s="490" t="s">
        <v>149</v>
      </c>
      <c r="C11" s="491"/>
      <c r="D11" s="491"/>
      <c r="E11" s="491"/>
    </row>
    <row r="12" spans="1:5" ht="18.75" customHeight="1" x14ac:dyDescent="0.25">
      <c r="A12" s="10"/>
      <c r="B12" s="490" t="s">
        <v>150</v>
      </c>
      <c r="C12" s="491"/>
      <c r="D12" s="491"/>
      <c r="E12" s="491"/>
    </row>
    <row r="13" spans="1:5" x14ac:dyDescent="0.25">
      <c r="A13" s="10" t="s">
        <v>151</v>
      </c>
      <c r="B13" s="87" t="s">
        <v>152</v>
      </c>
      <c r="C13" s="200">
        <v>0.55000000000000004</v>
      </c>
      <c r="D13" s="361">
        <v>34.01</v>
      </c>
      <c r="E13" s="200">
        <f>C13+D13</f>
        <v>34.559999999999995</v>
      </c>
    </row>
    <row r="14" spans="1:5" x14ac:dyDescent="0.25">
      <c r="A14" s="10" t="s">
        <v>153</v>
      </c>
      <c r="B14" s="11" t="s">
        <v>154</v>
      </c>
      <c r="C14" s="200">
        <v>0.55000000000000004</v>
      </c>
      <c r="D14" s="361">
        <v>34.01</v>
      </c>
      <c r="E14" s="200">
        <f t="shared" ref="E14:E35" si="0">C14+D14</f>
        <v>34.559999999999995</v>
      </c>
    </row>
    <row r="15" spans="1:5" x14ac:dyDescent="0.25">
      <c r="A15" s="10" t="s">
        <v>155</v>
      </c>
      <c r="B15" s="11" t="s">
        <v>156</v>
      </c>
      <c r="C15" s="200">
        <v>0.55000000000000004</v>
      </c>
      <c r="D15" s="361">
        <v>22.67</v>
      </c>
      <c r="E15" s="200">
        <f t="shared" si="0"/>
        <v>23.220000000000002</v>
      </c>
    </row>
    <row r="16" spans="1:5" ht="15" customHeight="1" x14ac:dyDescent="0.25">
      <c r="A16" s="10" t="s">
        <v>157</v>
      </c>
      <c r="B16" s="11" t="s">
        <v>158</v>
      </c>
      <c r="C16" s="200">
        <v>0.55000000000000004</v>
      </c>
      <c r="D16" s="361">
        <v>45.35</v>
      </c>
      <c r="E16" s="200">
        <f t="shared" si="0"/>
        <v>45.9</v>
      </c>
    </row>
    <row r="17" spans="1:5" x14ac:dyDescent="0.25">
      <c r="A17" s="10" t="s">
        <v>159</v>
      </c>
      <c r="B17" s="11" t="s">
        <v>160</v>
      </c>
      <c r="C17" s="200">
        <v>0.55000000000000004</v>
      </c>
      <c r="D17" s="361">
        <v>22.67</v>
      </c>
      <c r="E17" s="200">
        <f t="shared" si="0"/>
        <v>23.220000000000002</v>
      </c>
    </row>
    <row r="18" spans="1:5" ht="22.5" customHeight="1" x14ac:dyDescent="0.25">
      <c r="A18" s="10" t="s">
        <v>161</v>
      </c>
      <c r="B18" s="11" t="s">
        <v>162</v>
      </c>
      <c r="C18" s="200">
        <v>0.71</v>
      </c>
      <c r="D18" s="361">
        <v>34.020000000000003</v>
      </c>
      <c r="E18" s="200">
        <f t="shared" si="0"/>
        <v>34.730000000000004</v>
      </c>
    </row>
    <row r="19" spans="1:5" ht="18.75" customHeight="1" x14ac:dyDescent="0.25">
      <c r="A19" s="10" t="s">
        <v>163</v>
      </c>
      <c r="B19" s="11" t="s">
        <v>164</v>
      </c>
      <c r="C19" s="200">
        <v>0.71</v>
      </c>
      <c r="D19" s="361">
        <v>56.68</v>
      </c>
      <c r="E19" s="200">
        <f t="shared" si="0"/>
        <v>57.39</v>
      </c>
    </row>
    <row r="20" spans="1:5" ht="33" customHeight="1" x14ac:dyDescent="0.25">
      <c r="A20" s="10" t="s">
        <v>165</v>
      </c>
      <c r="B20" s="11" t="s">
        <v>166</v>
      </c>
      <c r="C20" s="200">
        <v>0.71</v>
      </c>
      <c r="D20" s="361">
        <v>68.02</v>
      </c>
      <c r="E20" s="200">
        <f t="shared" si="0"/>
        <v>68.72999999999999</v>
      </c>
    </row>
    <row r="21" spans="1:5" x14ac:dyDescent="0.25">
      <c r="A21" s="88" t="s">
        <v>167</v>
      </c>
      <c r="B21" s="11" t="s">
        <v>168</v>
      </c>
      <c r="C21" s="200">
        <v>0.71</v>
      </c>
      <c r="D21" s="361">
        <v>56.68</v>
      </c>
      <c r="E21" s="200">
        <f t="shared" si="0"/>
        <v>57.39</v>
      </c>
    </row>
    <row r="22" spans="1:5" ht="17.25" customHeight="1" x14ac:dyDescent="0.25">
      <c r="A22" s="10" t="s">
        <v>169</v>
      </c>
      <c r="B22" s="11" t="s">
        <v>170</v>
      </c>
      <c r="C22" s="200">
        <v>1.31</v>
      </c>
      <c r="D22" s="361">
        <v>56.68</v>
      </c>
      <c r="E22" s="200">
        <f t="shared" si="0"/>
        <v>57.99</v>
      </c>
    </row>
    <row r="23" spans="1:5" x14ac:dyDescent="0.25">
      <c r="A23" s="10" t="s">
        <v>171</v>
      </c>
      <c r="B23" s="11" t="s">
        <v>172</v>
      </c>
      <c r="C23" s="200">
        <v>0.55000000000000004</v>
      </c>
      <c r="D23" s="361">
        <v>34.01</v>
      </c>
      <c r="E23" s="200">
        <f t="shared" si="0"/>
        <v>34.559999999999995</v>
      </c>
    </row>
    <row r="24" spans="1:5" x14ac:dyDescent="0.25">
      <c r="A24" s="10" t="s">
        <v>173</v>
      </c>
      <c r="B24" s="11" t="s">
        <v>174</v>
      </c>
      <c r="C24" s="200">
        <v>0.55000000000000004</v>
      </c>
      <c r="D24" s="361">
        <v>45.35</v>
      </c>
      <c r="E24" s="200">
        <f t="shared" si="0"/>
        <v>45.9</v>
      </c>
    </row>
    <row r="25" spans="1:5" x14ac:dyDescent="0.25">
      <c r="A25" s="10" t="s">
        <v>175</v>
      </c>
      <c r="B25" s="11" t="s">
        <v>596</v>
      </c>
      <c r="C25" s="200">
        <v>0.55000000000000004</v>
      </c>
      <c r="D25" s="361">
        <v>45.35</v>
      </c>
      <c r="E25" s="200">
        <f t="shared" si="0"/>
        <v>45.9</v>
      </c>
    </row>
    <row r="26" spans="1:5" x14ac:dyDescent="0.25">
      <c r="A26" s="10" t="s">
        <v>176</v>
      </c>
      <c r="B26" s="11" t="s">
        <v>177</v>
      </c>
      <c r="C26" s="200">
        <v>1.1399999999999999</v>
      </c>
      <c r="D26" s="361">
        <v>45.35</v>
      </c>
      <c r="E26" s="200">
        <f t="shared" si="0"/>
        <v>46.49</v>
      </c>
    </row>
    <row r="27" spans="1:5" x14ac:dyDescent="0.25">
      <c r="A27" s="10" t="s">
        <v>178</v>
      </c>
      <c r="B27" s="11" t="s">
        <v>179</v>
      </c>
      <c r="C27" s="200">
        <v>0.55000000000000004</v>
      </c>
      <c r="D27" s="361">
        <v>22.68</v>
      </c>
      <c r="E27" s="200">
        <f>C27+D27</f>
        <v>23.23</v>
      </c>
    </row>
    <row r="28" spans="1:5" x14ac:dyDescent="0.25">
      <c r="A28" s="89" t="s">
        <v>180</v>
      </c>
      <c r="B28" s="90" t="s">
        <v>181</v>
      </c>
      <c r="C28" s="200">
        <v>0.55000000000000004</v>
      </c>
      <c r="D28" s="361">
        <v>22.67</v>
      </c>
      <c r="E28" s="200">
        <f>C28+D28</f>
        <v>23.220000000000002</v>
      </c>
    </row>
    <row r="29" spans="1:5" x14ac:dyDescent="0.25">
      <c r="A29" s="91" t="s">
        <v>182</v>
      </c>
      <c r="B29" s="90" t="s">
        <v>597</v>
      </c>
      <c r="C29" s="200">
        <v>0.71</v>
      </c>
      <c r="D29" s="361">
        <v>22.67</v>
      </c>
      <c r="E29" s="200">
        <f>C29+D29</f>
        <v>23.380000000000003</v>
      </c>
    </row>
    <row r="30" spans="1:5" ht="30" x14ac:dyDescent="0.25">
      <c r="A30" s="89"/>
      <c r="B30" s="362" t="s">
        <v>817</v>
      </c>
      <c r="C30" s="200">
        <v>0.93</v>
      </c>
      <c r="D30" s="361">
        <v>104.29</v>
      </c>
      <c r="E30" s="200">
        <f t="shared" si="0"/>
        <v>105.22000000000001</v>
      </c>
    </row>
    <row r="31" spans="1:5" ht="28.5" customHeight="1" x14ac:dyDescent="0.25">
      <c r="A31" s="89"/>
      <c r="B31" s="362" t="s">
        <v>818</v>
      </c>
      <c r="C31" s="200">
        <v>1.01</v>
      </c>
      <c r="D31" s="361">
        <v>130.37</v>
      </c>
      <c r="E31" s="200">
        <f t="shared" si="0"/>
        <v>131.38</v>
      </c>
    </row>
    <row r="32" spans="1:5" ht="20.25" customHeight="1" x14ac:dyDescent="0.25">
      <c r="A32" s="89"/>
      <c r="B32" s="362" t="s">
        <v>819</v>
      </c>
      <c r="C32" s="200">
        <v>0.76</v>
      </c>
      <c r="D32" s="361">
        <v>52.15</v>
      </c>
      <c r="E32" s="200">
        <f t="shared" si="0"/>
        <v>52.91</v>
      </c>
    </row>
    <row r="33" spans="1:5" ht="30" x14ac:dyDescent="0.25">
      <c r="A33" s="228"/>
      <c r="B33" s="362" t="s">
        <v>820</v>
      </c>
      <c r="C33" s="200">
        <v>0.93</v>
      </c>
      <c r="D33" s="213">
        <v>65.19</v>
      </c>
      <c r="E33" s="85">
        <f t="shared" si="0"/>
        <v>66.12</v>
      </c>
    </row>
    <row r="34" spans="1:5" ht="30" x14ac:dyDescent="0.25">
      <c r="A34" s="228"/>
      <c r="B34" s="362" t="s">
        <v>821</v>
      </c>
      <c r="C34" s="200">
        <v>1.01</v>
      </c>
      <c r="D34" s="213">
        <v>91.26</v>
      </c>
      <c r="E34" s="85">
        <f t="shared" si="0"/>
        <v>92.27000000000001</v>
      </c>
    </row>
    <row r="35" spans="1:5" x14ac:dyDescent="0.25">
      <c r="B35" s="362" t="s">
        <v>822</v>
      </c>
      <c r="C35" s="200">
        <v>0.08</v>
      </c>
      <c r="D35" s="85">
        <v>39.119999999999997</v>
      </c>
      <c r="E35" s="465">
        <f t="shared" si="0"/>
        <v>39.199999999999996</v>
      </c>
    </row>
    <row r="36" spans="1:5" x14ac:dyDescent="0.25">
      <c r="A36" s="91"/>
      <c r="B36" s="363" t="s">
        <v>678</v>
      </c>
      <c r="C36" s="228"/>
      <c r="D36" s="200"/>
      <c r="E36" s="200"/>
    </row>
    <row r="37" spans="1:5" x14ac:dyDescent="0.25">
      <c r="A37" s="93" t="s">
        <v>183</v>
      </c>
      <c r="B37" s="90" t="s">
        <v>184</v>
      </c>
      <c r="C37" s="288">
        <v>0.63</v>
      </c>
      <c r="D37" s="364">
        <v>102.03</v>
      </c>
      <c r="E37" s="200">
        <f>C37+D37</f>
        <v>102.66</v>
      </c>
    </row>
    <row r="38" spans="1:5" x14ac:dyDescent="0.25">
      <c r="A38" s="94" t="s">
        <v>333</v>
      </c>
      <c r="B38" s="90" t="s">
        <v>381</v>
      </c>
      <c r="C38" s="200">
        <v>0.63</v>
      </c>
      <c r="D38" s="364">
        <v>136.03</v>
      </c>
      <c r="E38" s="200">
        <f>C38+D38</f>
        <v>136.66</v>
      </c>
    </row>
    <row r="39" spans="1:5" x14ac:dyDescent="0.25">
      <c r="A39" s="93"/>
      <c r="B39" s="494" t="s">
        <v>189</v>
      </c>
      <c r="C39" s="488"/>
      <c r="D39" s="488"/>
      <c r="E39" s="489"/>
    </row>
    <row r="40" spans="1:5" x14ac:dyDescent="0.25">
      <c r="A40" s="93" t="s">
        <v>185</v>
      </c>
      <c r="B40" s="90" t="s">
        <v>186</v>
      </c>
      <c r="C40" s="200">
        <v>41.35</v>
      </c>
      <c r="D40" s="364">
        <v>217.86</v>
      </c>
      <c r="E40" s="200">
        <f>C40+D40</f>
        <v>259.21000000000004</v>
      </c>
    </row>
    <row r="41" spans="1:5" x14ac:dyDescent="0.25">
      <c r="A41" s="93" t="s">
        <v>187</v>
      </c>
      <c r="B41" s="90" t="s">
        <v>188</v>
      </c>
      <c r="C41" s="200">
        <v>30.8</v>
      </c>
      <c r="D41" s="364">
        <v>90.77</v>
      </c>
      <c r="E41" s="200">
        <f t="shared" ref="E41:E45" si="1">C41+D41</f>
        <v>121.57</v>
      </c>
    </row>
    <row r="42" spans="1:5" ht="30" x14ac:dyDescent="0.25">
      <c r="A42" s="93" t="s">
        <v>382</v>
      </c>
      <c r="B42" s="90" t="s">
        <v>383</v>
      </c>
      <c r="C42" s="200">
        <v>0.71</v>
      </c>
      <c r="D42" s="364">
        <v>68.02</v>
      </c>
      <c r="E42" s="200">
        <f t="shared" si="1"/>
        <v>68.72999999999999</v>
      </c>
    </row>
    <row r="43" spans="1:5" ht="30" x14ac:dyDescent="0.25">
      <c r="A43" s="93"/>
      <c r="B43" s="90" t="s">
        <v>384</v>
      </c>
      <c r="C43" s="200">
        <v>142.41</v>
      </c>
      <c r="D43" s="364">
        <v>217.86</v>
      </c>
      <c r="E43" s="200">
        <f t="shared" si="1"/>
        <v>360.27</v>
      </c>
    </row>
    <row r="44" spans="1:5" ht="30" x14ac:dyDescent="0.25">
      <c r="A44" s="93"/>
      <c r="B44" s="90" t="s">
        <v>385</v>
      </c>
      <c r="C44" s="200">
        <v>141.69999999999999</v>
      </c>
      <c r="D44" s="364">
        <v>217.86</v>
      </c>
      <c r="E44" s="200">
        <f t="shared" si="1"/>
        <v>359.56</v>
      </c>
    </row>
    <row r="45" spans="1:5" x14ac:dyDescent="0.25">
      <c r="A45" s="93"/>
      <c r="B45" s="362" t="s">
        <v>868</v>
      </c>
      <c r="C45" s="200">
        <v>0.83</v>
      </c>
      <c r="D45" s="200"/>
      <c r="E45" s="200">
        <f t="shared" si="1"/>
        <v>0.83</v>
      </c>
    </row>
    <row r="46" spans="1:5" x14ac:dyDescent="0.25">
      <c r="A46" s="275"/>
      <c r="B46" s="276" t="s">
        <v>675</v>
      </c>
      <c r="C46" s="418"/>
      <c r="D46" s="277"/>
      <c r="E46" s="278"/>
    </row>
    <row r="47" spans="1:5" ht="49.5" customHeight="1" x14ac:dyDescent="0.25">
      <c r="A47" s="279">
        <v>1</v>
      </c>
      <c r="B47" s="353" t="s">
        <v>823</v>
      </c>
      <c r="C47" s="200">
        <v>1.69</v>
      </c>
      <c r="D47" s="200">
        <v>119.03</v>
      </c>
      <c r="E47" s="229">
        <f>C47+D47</f>
        <v>120.72</v>
      </c>
    </row>
    <row r="48" spans="1:5" ht="58.5" customHeight="1" x14ac:dyDescent="0.25">
      <c r="A48" s="279">
        <v>2</v>
      </c>
      <c r="B48" s="354" t="s">
        <v>824</v>
      </c>
      <c r="C48" s="200">
        <v>1.69</v>
      </c>
      <c r="D48" s="200">
        <v>170.04</v>
      </c>
      <c r="E48" s="229">
        <f t="shared" ref="E48:E54" si="2">C48+D48</f>
        <v>171.73</v>
      </c>
    </row>
    <row r="49" spans="1:5" ht="30" x14ac:dyDescent="0.25">
      <c r="A49" s="279">
        <v>3</v>
      </c>
      <c r="B49" s="354" t="s">
        <v>825</v>
      </c>
      <c r="C49" s="200">
        <v>1.69</v>
      </c>
      <c r="D49" s="200">
        <v>119.03</v>
      </c>
      <c r="E49" s="229">
        <f t="shared" si="2"/>
        <v>120.72</v>
      </c>
    </row>
    <row r="50" spans="1:5" ht="45" x14ac:dyDescent="0.25">
      <c r="A50" s="279">
        <v>4</v>
      </c>
      <c r="B50" s="354" t="s">
        <v>826</v>
      </c>
      <c r="C50" s="200">
        <v>1.0900000000000001</v>
      </c>
      <c r="D50" s="200">
        <v>119.03</v>
      </c>
      <c r="E50" s="229">
        <f t="shared" si="2"/>
        <v>120.12</v>
      </c>
    </row>
    <row r="51" spans="1:5" ht="55.5" customHeight="1" x14ac:dyDescent="0.25">
      <c r="A51" s="279">
        <v>5</v>
      </c>
      <c r="B51" s="354" t="s">
        <v>827</v>
      </c>
      <c r="C51" s="200">
        <v>1.86</v>
      </c>
      <c r="D51" s="213">
        <v>204.05</v>
      </c>
      <c r="E51" s="213">
        <f t="shared" si="2"/>
        <v>205.91000000000003</v>
      </c>
    </row>
    <row r="52" spans="1:5" ht="87" customHeight="1" x14ac:dyDescent="0.25">
      <c r="A52" s="279">
        <v>6</v>
      </c>
      <c r="B52" s="354" t="s">
        <v>828</v>
      </c>
      <c r="C52" s="200">
        <v>1.86</v>
      </c>
      <c r="D52" s="213">
        <v>289.07</v>
      </c>
      <c r="E52" s="229">
        <f t="shared" si="2"/>
        <v>290.93</v>
      </c>
    </row>
    <row r="53" spans="1:5" ht="80.25" customHeight="1" x14ac:dyDescent="0.25">
      <c r="A53" s="279">
        <v>7</v>
      </c>
      <c r="B53" s="78" t="s">
        <v>829</v>
      </c>
      <c r="C53" s="200">
        <v>1.86</v>
      </c>
      <c r="D53" s="200">
        <v>238.06</v>
      </c>
      <c r="E53" s="229">
        <f t="shared" si="2"/>
        <v>239.92000000000002</v>
      </c>
    </row>
    <row r="54" spans="1:5" ht="75.75" customHeight="1" x14ac:dyDescent="0.25">
      <c r="A54" s="279">
        <v>8</v>
      </c>
      <c r="B54" s="78" t="s">
        <v>830</v>
      </c>
      <c r="C54" s="200">
        <v>1.26</v>
      </c>
      <c r="D54" s="200">
        <v>246</v>
      </c>
      <c r="E54" s="229">
        <f t="shared" si="2"/>
        <v>247.26</v>
      </c>
    </row>
    <row r="55" spans="1:5" ht="15.75" x14ac:dyDescent="0.25">
      <c r="A55" s="279">
        <v>9</v>
      </c>
      <c r="B55" s="280" t="s">
        <v>676</v>
      </c>
      <c r="C55" s="200">
        <v>1.69</v>
      </c>
      <c r="D55" s="200">
        <v>117.33</v>
      </c>
      <c r="E55" s="229">
        <f>C55+D55</f>
        <v>119.02</v>
      </c>
    </row>
    <row r="56" spans="1:5" ht="15.75" x14ac:dyDescent="0.25">
      <c r="A56" s="279">
        <v>10</v>
      </c>
      <c r="B56" s="280" t="s">
        <v>677</v>
      </c>
      <c r="C56" s="200">
        <v>1.69</v>
      </c>
      <c r="D56" s="200">
        <v>130.37</v>
      </c>
      <c r="E56" s="229">
        <f>C56+D56</f>
        <v>132.06</v>
      </c>
    </row>
    <row r="57" spans="1:5" ht="17.25" customHeight="1" x14ac:dyDescent="0.25">
      <c r="A57" s="92" t="s">
        <v>191</v>
      </c>
      <c r="B57" s="494" t="s">
        <v>190</v>
      </c>
      <c r="C57" s="495"/>
      <c r="D57" s="495"/>
      <c r="E57" s="489"/>
    </row>
    <row r="58" spans="1:5" ht="13.5" customHeight="1" x14ac:dyDescent="0.25">
      <c r="A58" s="86" t="s">
        <v>192</v>
      </c>
      <c r="B58" s="487" t="s">
        <v>193</v>
      </c>
      <c r="C58" s="488"/>
      <c r="D58" s="488"/>
      <c r="E58" s="489"/>
    </row>
    <row r="59" spans="1:5" x14ac:dyDescent="0.25">
      <c r="A59" s="10" t="s">
        <v>194</v>
      </c>
      <c r="B59" s="11" t="s">
        <v>195</v>
      </c>
      <c r="C59" s="200">
        <v>0.22</v>
      </c>
      <c r="D59" s="364">
        <v>25.37</v>
      </c>
      <c r="E59" s="200">
        <f>C59+D59</f>
        <v>25.59</v>
      </c>
    </row>
    <row r="60" spans="1:5" x14ac:dyDescent="0.25">
      <c r="A60" s="10" t="s">
        <v>196</v>
      </c>
      <c r="B60" s="11" t="s">
        <v>197</v>
      </c>
      <c r="C60" s="200">
        <v>0.22</v>
      </c>
      <c r="D60" s="364">
        <v>19.28</v>
      </c>
      <c r="E60" s="200">
        <f t="shared" ref="E60:E62" si="3">C60+D60</f>
        <v>19.5</v>
      </c>
    </row>
    <row r="61" spans="1:5" ht="30" x14ac:dyDescent="0.25">
      <c r="A61" s="10" t="s">
        <v>198</v>
      </c>
      <c r="B61" s="11" t="s">
        <v>199</v>
      </c>
      <c r="C61" s="200">
        <v>0.9</v>
      </c>
      <c r="D61" s="364">
        <v>160.06</v>
      </c>
      <c r="E61" s="200">
        <f t="shared" si="3"/>
        <v>160.96</v>
      </c>
    </row>
    <row r="62" spans="1:5" x14ac:dyDescent="0.25">
      <c r="A62" s="228" t="s">
        <v>436</v>
      </c>
      <c r="B62" s="91" t="s">
        <v>437</v>
      </c>
      <c r="C62" s="229">
        <v>0.18</v>
      </c>
      <c r="D62" s="213">
        <v>30.36</v>
      </c>
      <c r="E62" s="200">
        <f t="shared" si="3"/>
        <v>30.54</v>
      </c>
    </row>
    <row r="64" spans="1:5" x14ac:dyDescent="0.25">
      <c r="B64" s="29" t="s">
        <v>37</v>
      </c>
      <c r="E64" s="80" t="s">
        <v>661</v>
      </c>
    </row>
  </sheetData>
  <mergeCells count="8">
    <mergeCell ref="C2:E2"/>
    <mergeCell ref="B58:E58"/>
    <mergeCell ref="B11:E11"/>
    <mergeCell ref="B12:E12"/>
    <mergeCell ref="A8:E8"/>
    <mergeCell ref="A7:E7"/>
    <mergeCell ref="B39:E39"/>
    <mergeCell ref="B57:E57"/>
  </mergeCells>
  <printOptions horizontalCentered="1"/>
  <pageMargins left="0.70866141732283472" right="0" top="0" bottom="0" header="0.31496062992125984" footer="0.31496062992125984"/>
  <pageSetup paperSize="9" scale="53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FFFF"/>
    <pageSetUpPr fitToPage="1"/>
  </sheetPr>
  <dimension ref="A1:E23"/>
  <sheetViews>
    <sheetView view="pageBreakPreview" zoomScale="90" zoomScaleNormal="100" zoomScaleSheetLayoutView="90" workbookViewId="0">
      <selection activeCell="C12" sqref="C12:C21"/>
    </sheetView>
  </sheetViews>
  <sheetFormatPr defaultColWidth="9.140625" defaultRowHeight="15" x14ac:dyDescent="0.25"/>
  <cols>
    <col min="1" max="1" width="9.140625" style="4" customWidth="1"/>
    <col min="2" max="2" width="52.85546875" style="4" customWidth="1"/>
    <col min="3" max="3" width="22" style="4" customWidth="1"/>
    <col min="4" max="4" width="22.140625" style="4" customWidth="1"/>
    <col min="5" max="5" width="16.5703125" style="4" customWidth="1"/>
    <col min="6" max="16384" width="9.140625" style="4"/>
  </cols>
  <sheetData>
    <row r="1" spans="1:5" ht="18.75" x14ac:dyDescent="0.3">
      <c r="C1" s="95"/>
      <c r="D1" s="350"/>
      <c r="E1" s="350" t="s">
        <v>0</v>
      </c>
    </row>
    <row r="2" spans="1:5" ht="18.75" customHeight="1" x14ac:dyDescent="0.3">
      <c r="B2" s="215"/>
      <c r="C2" s="486" t="s">
        <v>35</v>
      </c>
      <c r="D2" s="486"/>
      <c r="E2" s="486"/>
    </row>
    <row r="3" spans="1:5" ht="18.75" x14ac:dyDescent="0.3">
      <c r="C3" s="95"/>
      <c r="D3" s="350"/>
      <c r="E3" s="350" t="s">
        <v>1</v>
      </c>
    </row>
    <row r="4" spans="1:5" ht="18.75" x14ac:dyDescent="0.3">
      <c r="C4" s="95"/>
      <c r="D4" s="350"/>
      <c r="E4" s="350" t="s">
        <v>567</v>
      </c>
    </row>
    <row r="5" spans="1:5" ht="18.75" x14ac:dyDescent="0.3">
      <c r="C5" s="95"/>
      <c r="D5" s="350"/>
      <c r="E5" s="428" t="s">
        <v>1172</v>
      </c>
    </row>
    <row r="7" spans="1:5" x14ac:dyDescent="0.25">
      <c r="A7" s="493" t="s">
        <v>2</v>
      </c>
      <c r="B7" s="493"/>
      <c r="C7" s="493"/>
      <c r="D7" s="493"/>
      <c r="E7" s="493"/>
    </row>
    <row r="8" spans="1:5" ht="29.25" customHeight="1" x14ac:dyDescent="0.25">
      <c r="A8" s="496" t="s">
        <v>1178</v>
      </c>
      <c r="B8" s="496"/>
      <c r="C8" s="496"/>
      <c r="D8" s="496"/>
      <c r="E8" s="496"/>
    </row>
    <row r="9" spans="1:5" ht="55.5" customHeight="1" x14ac:dyDescent="0.25">
      <c r="A9" s="1" t="s">
        <v>5</v>
      </c>
      <c r="B9" s="33" t="s">
        <v>6</v>
      </c>
      <c r="C9" s="34" t="s">
        <v>438</v>
      </c>
      <c r="D9" s="179" t="s">
        <v>977</v>
      </c>
      <c r="E9" s="60" t="s">
        <v>440</v>
      </c>
    </row>
    <row r="10" spans="1:5" x14ac:dyDescent="0.25">
      <c r="A10" s="1">
        <v>1</v>
      </c>
      <c r="B10" s="55">
        <v>2</v>
      </c>
      <c r="C10" s="50">
        <v>3</v>
      </c>
      <c r="D10" s="50">
        <v>4</v>
      </c>
      <c r="E10" s="50">
        <v>5</v>
      </c>
    </row>
    <row r="11" spans="1:5" ht="24.75" customHeight="1" x14ac:dyDescent="0.25">
      <c r="A11" s="225" t="s">
        <v>4</v>
      </c>
      <c r="B11" s="23" t="s">
        <v>200</v>
      </c>
      <c r="C11" s="226"/>
      <c r="D11" s="226"/>
      <c r="E11" s="226"/>
    </row>
    <row r="12" spans="1:5" ht="34.5" customHeight="1" x14ac:dyDescent="0.25">
      <c r="A12" s="227" t="s">
        <v>627</v>
      </c>
      <c r="B12" s="30" t="s">
        <v>622</v>
      </c>
      <c r="C12" s="288">
        <v>123.74</v>
      </c>
      <c r="D12" s="200">
        <v>158.41999999999999</v>
      </c>
      <c r="E12" s="173">
        <f>C12+D12</f>
        <v>282.15999999999997</v>
      </c>
    </row>
    <row r="13" spans="1:5" ht="34.5" customHeight="1" x14ac:dyDescent="0.25">
      <c r="A13" s="227" t="s">
        <v>656</v>
      </c>
      <c r="B13" s="30" t="s">
        <v>657</v>
      </c>
      <c r="C13" s="288">
        <v>20.399999999999999</v>
      </c>
      <c r="D13" s="200">
        <v>87.1</v>
      </c>
      <c r="E13" s="173">
        <f t="shared" ref="E13:E14" si="0">C13+D13</f>
        <v>107.5</v>
      </c>
    </row>
    <row r="14" spans="1:5" ht="34.5" customHeight="1" x14ac:dyDescent="0.25">
      <c r="A14" s="227" t="s">
        <v>658</v>
      </c>
      <c r="B14" s="30" t="s">
        <v>659</v>
      </c>
      <c r="C14" s="288">
        <v>117.19</v>
      </c>
      <c r="D14" s="200">
        <v>158.38999999999999</v>
      </c>
      <c r="E14" s="173">
        <f t="shared" si="0"/>
        <v>275.58</v>
      </c>
    </row>
    <row r="15" spans="1:5" ht="30.75" customHeight="1" x14ac:dyDescent="0.25">
      <c r="A15" s="227" t="s">
        <v>628</v>
      </c>
      <c r="B15" s="30" t="s">
        <v>623</v>
      </c>
      <c r="C15" s="288">
        <v>123.74</v>
      </c>
      <c r="D15" s="200">
        <v>391.91</v>
      </c>
      <c r="E15" s="173">
        <f t="shared" ref="E15:E21" si="1">C15+D15</f>
        <v>515.65</v>
      </c>
    </row>
    <row r="16" spans="1:5" ht="35.25" customHeight="1" x14ac:dyDescent="0.25">
      <c r="A16" s="227" t="s">
        <v>629</v>
      </c>
      <c r="B16" s="30" t="s">
        <v>624</v>
      </c>
      <c r="C16" s="288">
        <v>50.4</v>
      </c>
      <c r="D16" s="200">
        <v>122.76</v>
      </c>
      <c r="E16" s="173">
        <f t="shared" si="1"/>
        <v>173.16</v>
      </c>
    </row>
    <row r="17" spans="1:5" ht="35.25" customHeight="1" x14ac:dyDescent="0.25">
      <c r="A17" s="227" t="s">
        <v>630</v>
      </c>
      <c r="B17" s="30" t="s">
        <v>625</v>
      </c>
      <c r="C17" s="288">
        <v>351.75</v>
      </c>
      <c r="D17" s="200">
        <v>188.07</v>
      </c>
      <c r="E17" s="173">
        <f t="shared" si="1"/>
        <v>539.81999999999994</v>
      </c>
    </row>
    <row r="18" spans="1:5" ht="35.25" customHeight="1" x14ac:dyDescent="0.25">
      <c r="A18" s="227" t="s">
        <v>695</v>
      </c>
      <c r="B18" s="30" t="s">
        <v>696</v>
      </c>
      <c r="C18" s="288">
        <v>219.23</v>
      </c>
      <c r="D18" s="200">
        <v>158.38999999999999</v>
      </c>
      <c r="E18" s="173">
        <f t="shared" si="1"/>
        <v>377.62</v>
      </c>
    </row>
    <row r="19" spans="1:5" ht="35.25" customHeight="1" x14ac:dyDescent="0.25">
      <c r="A19" s="227" t="s">
        <v>631</v>
      </c>
      <c r="B19" s="30" t="s">
        <v>626</v>
      </c>
      <c r="C19" s="288">
        <v>211.45</v>
      </c>
      <c r="D19" s="200">
        <v>257.52999999999997</v>
      </c>
      <c r="E19" s="173">
        <f t="shared" si="1"/>
        <v>468.97999999999996</v>
      </c>
    </row>
    <row r="20" spans="1:5" ht="35.25" customHeight="1" x14ac:dyDescent="0.25">
      <c r="A20" s="227" t="s">
        <v>697</v>
      </c>
      <c r="B20" s="30" t="s">
        <v>698</v>
      </c>
      <c r="C20" s="385">
        <v>219.23</v>
      </c>
      <c r="D20" s="200">
        <v>213.96</v>
      </c>
      <c r="E20" s="173">
        <f t="shared" si="1"/>
        <v>433.19</v>
      </c>
    </row>
    <row r="21" spans="1:5" x14ac:dyDescent="0.25">
      <c r="A21" s="50">
        <v>5</v>
      </c>
      <c r="B21" s="32" t="s">
        <v>699</v>
      </c>
      <c r="C21" s="386">
        <v>39.1</v>
      </c>
      <c r="D21" s="213">
        <v>213.96</v>
      </c>
      <c r="E21" s="105">
        <f t="shared" si="1"/>
        <v>253.06</v>
      </c>
    </row>
    <row r="22" spans="1:5" x14ac:dyDescent="0.25">
      <c r="A22" s="283"/>
      <c r="B22" s="284"/>
    </row>
    <row r="23" spans="1:5" x14ac:dyDescent="0.25">
      <c r="B23" s="31" t="s">
        <v>38</v>
      </c>
      <c r="E23" s="4" t="s">
        <v>645</v>
      </c>
    </row>
  </sheetData>
  <mergeCells count="3">
    <mergeCell ref="A7:E7"/>
    <mergeCell ref="A8:E8"/>
    <mergeCell ref="C2:E2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80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0000"/>
    <pageSetUpPr fitToPage="1"/>
  </sheetPr>
  <dimension ref="A1:E125"/>
  <sheetViews>
    <sheetView view="pageBreakPreview" zoomScale="90" zoomScaleNormal="100" zoomScaleSheetLayoutView="90" workbookViewId="0">
      <selection activeCell="B2" sqref="B2"/>
    </sheetView>
  </sheetViews>
  <sheetFormatPr defaultColWidth="9.140625" defaultRowHeight="15" x14ac:dyDescent="0.25"/>
  <cols>
    <col min="1" max="1" width="13.5703125" style="77" customWidth="1"/>
    <col min="2" max="2" width="103.5703125" style="77" customWidth="1"/>
    <col min="3" max="3" width="24.28515625" style="77" customWidth="1"/>
    <col min="4" max="4" width="22" style="77" customWidth="1"/>
    <col min="5" max="5" width="19.42578125" style="255" customWidth="1"/>
    <col min="6" max="16384" width="9.140625" style="77"/>
  </cols>
  <sheetData>
    <row r="1" spans="1:5" ht="18.75" x14ac:dyDescent="0.3">
      <c r="B1" s="4"/>
      <c r="C1" s="95"/>
      <c r="D1" s="350"/>
      <c r="E1" s="350" t="s">
        <v>0</v>
      </c>
    </row>
    <row r="2" spans="1:5" ht="18.75" x14ac:dyDescent="0.3">
      <c r="B2" s="215"/>
      <c r="C2" s="486" t="s">
        <v>35</v>
      </c>
      <c r="D2" s="486"/>
      <c r="E2" s="486"/>
    </row>
    <row r="3" spans="1:5" ht="18.75" x14ac:dyDescent="0.3">
      <c r="B3" s="4"/>
      <c r="C3" s="95"/>
      <c r="D3" s="350"/>
      <c r="E3" s="350" t="s">
        <v>1</v>
      </c>
    </row>
    <row r="4" spans="1:5" ht="18.75" x14ac:dyDescent="0.3">
      <c r="B4" s="4"/>
      <c r="C4" s="95"/>
      <c r="D4" s="350"/>
      <c r="E4" s="350" t="s">
        <v>567</v>
      </c>
    </row>
    <row r="5" spans="1:5" ht="18.75" x14ac:dyDescent="0.3">
      <c r="B5" s="4"/>
      <c r="C5" s="95"/>
      <c r="D5" s="350"/>
      <c r="E5" s="374" t="s">
        <v>1172</v>
      </c>
    </row>
    <row r="7" spans="1:5" x14ac:dyDescent="0.25">
      <c r="A7" s="497" t="s">
        <v>2</v>
      </c>
      <c r="B7" s="497"/>
      <c r="C7" s="497"/>
      <c r="D7" s="497"/>
      <c r="E7" s="497"/>
    </row>
    <row r="8" spans="1:5" ht="22.5" customHeight="1" x14ac:dyDescent="0.25">
      <c r="A8" s="498" t="s">
        <v>1173</v>
      </c>
      <c r="B8" s="498"/>
      <c r="C8" s="498"/>
      <c r="D8" s="498"/>
      <c r="E8" s="498"/>
    </row>
    <row r="9" spans="1:5" ht="63.75" customHeight="1" x14ac:dyDescent="0.25">
      <c r="A9" s="245" t="s">
        <v>5</v>
      </c>
      <c r="B9" s="245" t="s">
        <v>6</v>
      </c>
      <c r="C9" s="34" t="s">
        <v>438</v>
      </c>
      <c r="D9" s="34" t="s">
        <v>977</v>
      </c>
      <c r="E9" s="60" t="s">
        <v>440</v>
      </c>
    </row>
    <row r="10" spans="1:5" ht="15.75" customHeight="1" x14ac:dyDescent="0.25">
      <c r="A10" s="1">
        <v>1</v>
      </c>
      <c r="B10" s="2">
        <v>2</v>
      </c>
      <c r="C10" s="59">
        <v>3</v>
      </c>
      <c r="D10" s="246">
        <v>4</v>
      </c>
      <c r="E10" s="246">
        <v>5</v>
      </c>
    </row>
    <row r="11" spans="1:5" ht="19.5" customHeight="1" x14ac:dyDescent="0.25">
      <c r="A11" s="247"/>
      <c r="B11" s="499" t="s">
        <v>231</v>
      </c>
      <c r="C11" s="500"/>
      <c r="D11" s="500"/>
      <c r="E11" s="501"/>
    </row>
    <row r="12" spans="1:5" x14ac:dyDescent="0.25">
      <c r="A12" s="1"/>
      <c r="B12" s="248" t="s">
        <v>233</v>
      </c>
      <c r="C12" s="200">
        <f>+C20+C23+C28+C30+C43+C44+C47+C48</f>
        <v>4.16</v>
      </c>
      <c r="D12" s="200">
        <f>+D20+D23+D28+D30+D43+D44+D47+D48</f>
        <v>25.52</v>
      </c>
      <c r="E12" s="200">
        <f>+E20+E23+E28+E30+E43+E44+E47+E48</f>
        <v>29.68</v>
      </c>
    </row>
    <row r="13" spans="1:5" x14ac:dyDescent="0.25">
      <c r="A13" s="1"/>
      <c r="B13" s="248" t="s">
        <v>232</v>
      </c>
      <c r="C13" s="200">
        <f>C19+C20+C28+C30+C33+C34+C37+C39</f>
        <v>0.89</v>
      </c>
      <c r="D13" s="200">
        <f>D19+D20+D28+D30+D33+D34+D37+D39</f>
        <v>20.799999999999997</v>
      </c>
      <c r="E13" s="200">
        <f>E19+E20+E28+E30+E33+E34+E37+E39</f>
        <v>21.689999999999998</v>
      </c>
    </row>
    <row r="14" spans="1:5" x14ac:dyDescent="0.25">
      <c r="A14" s="1"/>
      <c r="B14" s="248" t="s">
        <v>234</v>
      </c>
      <c r="C14" s="200">
        <f>C19+C20+C26+C29+C31+C121+C122+C123</f>
        <v>6.26</v>
      </c>
      <c r="D14" s="200">
        <f>D19+D20+D26+D29+D31+D121+D122+D123</f>
        <v>70.36</v>
      </c>
      <c r="E14" s="200">
        <f>E19+E20+E26+E29+E31+E121+E122+E123</f>
        <v>76.62</v>
      </c>
    </row>
    <row r="15" spans="1:5" ht="21" customHeight="1" x14ac:dyDescent="0.25">
      <c r="A15" s="1"/>
      <c r="B15" s="248" t="s">
        <v>235</v>
      </c>
      <c r="C15" s="200">
        <f>C19+C20+C26+C29+C31+C56+C57+C64+C65+C52+C61+C54+C55+C58+C68+C53+C73</f>
        <v>7.6</v>
      </c>
      <c r="D15" s="200">
        <f>D19+D20+D26+D29+D31+D56+D57+D64+D65+D52+D61+D54+D55+D58+D68+D53+D73</f>
        <v>59.820000000000007</v>
      </c>
      <c r="E15" s="200">
        <f>E19+E20+E26+E29+E31+E56+E57+E64+E65+E52+E61+E54+E55+E58+E68+E53+E73</f>
        <v>67.419999999999987</v>
      </c>
    </row>
    <row r="16" spans="1:5" ht="24.75" customHeight="1" x14ac:dyDescent="0.25">
      <c r="A16" s="1"/>
      <c r="B16" s="248" t="s">
        <v>236</v>
      </c>
      <c r="C16" s="200">
        <f>C19+C20+C26+C29+C31+C56+C57+C64+C65+C52+C61+C54+C55+C58+C68+C53</f>
        <v>3.6199999999999992</v>
      </c>
      <c r="D16" s="200">
        <f>D19+D20+D26+D29+D31+D56+D57+D64+D65+D52+D61+D54+D55+D58+D68+D53</f>
        <v>52.400000000000006</v>
      </c>
      <c r="E16" s="200">
        <f>E19+E20+E26+E29+E31+E56+E57+E64+E65+E52+E61+E54+E55+E58+E68+E53</f>
        <v>56.019999999999989</v>
      </c>
    </row>
    <row r="17" spans="1:5" ht="15.75" x14ac:dyDescent="0.25">
      <c r="A17" s="250"/>
      <c r="B17" s="502" t="s">
        <v>633</v>
      </c>
      <c r="C17" s="503"/>
      <c r="D17" s="503"/>
      <c r="E17" s="504"/>
    </row>
    <row r="18" spans="1:5" x14ac:dyDescent="0.25">
      <c r="A18" s="49" t="s">
        <v>41</v>
      </c>
      <c r="B18" s="68" t="s">
        <v>201</v>
      </c>
      <c r="C18" s="200"/>
      <c r="D18" s="213"/>
      <c r="E18" s="213"/>
    </row>
    <row r="19" spans="1:5" ht="22.5" customHeight="1" x14ac:dyDescent="0.25">
      <c r="A19" s="446" t="s">
        <v>1078</v>
      </c>
      <c r="B19" s="447" t="s">
        <v>1079</v>
      </c>
      <c r="C19" s="472">
        <v>0.08</v>
      </c>
      <c r="D19" s="288">
        <v>0.86</v>
      </c>
      <c r="E19" s="223">
        <f>C19+D19</f>
        <v>0.94</v>
      </c>
    </row>
    <row r="20" spans="1:5" ht="15.75" x14ac:dyDescent="0.25">
      <c r="A20" s="446" t="s">
        <v>1080</v>
      </c>
      <c r="B20" s="447" t="s">
        <v>1081</v>
      </c>
      <c r="C20" s="472">
        <v>0.03</v>
      </c>
      <c r="D20" s="288">
        <v>2.7</v>
      </c>
      <c r="E20" s="223">
        <f>C20+D20</f>
        <v>2.73</v>
      </c>
    </row>
    <row r="21" spans="1:5" x14ac:dyDescent="0.25">
      <c r="A21" s="252" t="s">
        <v>634</v>
      </c>
      <c r="B21" s="68" t="s">
        <v>202</v>
      </c>
      <c r="C21" s="288"/>
      <c r="D21" s="385"/>
      <c r="E21" s="213"/>
    </row>
    <row r="22" spans="1:5" ht="15.75" x14ac:dyDescent="0.25">
      <c r="A22" s="448" t="s">
        <v>1082</v>
      </c>
      <c r="B22" s="447" t="s">
        <v>1083</v>
      </c>
      <c r="C22" s="472">
        <v>1.31</v>
      </c>
      <c r="D22" s="288">
        <v>2.7</v>
      </c>
      <c r="E22" s="223">
        <f>C22+D22</f>
        <v>4.01</v>
      </c>
    </row>
    <row r="23" spans="1:5" ht="15.75" x14ac:dyDescent="0.25">
      <c r="A23" s="448" t="s">
        <v>1084</v>
      </c>
      <c r="B23" s="447" t="s">
        <v>1085</v>
      </c>
      <c r="C23" s="472">
        <v>1.29</v>
      </c>
      <c r="D23" s="288">
        <v>3.09</v>
      </c>
      <c r="E23" s="223">
        <f>C23+D23</f>
        <v>4.38</v>
      </c>
    </row>
    <row r="24" spans="1:5" x14ac:dyDescent="0.25">
      <c r="A24" s="49" t="s">
        <v>1086</v>
      </c>
      <c r="B24" s="251" t="s">
        <v>488</v>
      </c>
      <c r="C24" s="472"/>
      <c r="D24" s="288"/>
      <c r="E24" s="223"/>
    </row>
    <row r="25" spans="1:5" ht="32.25" customHeight="1" x14ac:dyDescent="0.25">
      <c r="A25" s="448" t="s">
        <v>1087</v>
      </c>
      <c r="B25" s="447" t="s">
        <v>1157</v>
      </c>
      <c r="C25" s="472">
        <v>0.23</v>
      </c>
      <c r="D25" s="288">
        <v>1.55</v>
      </c>
      <c r="E25" s="223">
        <f t="shared" ref="E25:E31" si="0">C25+D25</f>
        <v>1.78</v>
      </c>
    </row>
    <row r="26" spans="1:5" ht="31.5" customHeight="1" x14ac:dyDescent="0.25">
      <c r="A26" s="448" t="s">
        <v>1087</v>
      </c>
      <c r="B26" s="447" t="s">
        <v>1158</v>
      </c>
      <c r="C26" s="472">
        <v>0.23</v>
      </c>
      <c r="D26" s="288">
        <v>2.4700000000000002</v>
      </c>
      <c r="E26" s="223">
        <f t="shared" si="0"/>
        <v>2.7</v>
      </c>
    </row>
    <row r="27" spans="1:5" ht="21.75" customHeight="1" x14ac:dyDescent="0.25">
      <c r="A27" s="448" t="s">
        <v>389</v>
      </c>
      <c r="B27" s="447" t="s">
        <v>1088</v>
      </c>
      <c r="C27" s="472">
        <v>0.14000000000000001</v>
      </c>
      <c r="D27" s="288">
        <v>3.09</v>
      </c>
      <c r="E27" s="223">
        <f t="shared" si="0"/>
        <v>3.23</v>
      </c>
    </row>
    <row r="28" spans="1:5" ht="30.75" customHeight="1" x14ac:dyDescent="0.25">
      <c r="A28" s="448" t="s">
        <v>1089</v>
      </c>
      <c r="B28" s="447" t="s">
        <v>1159</v>
      </c>
      <c r="C28" s="472">
        <v>0</v>
      </c>
      <c r="D28" s="288">
        <v>1.74</v>
      </c>
      <c r="E28" s="223">
        <f t="shared" si="0"/>
        <v>1.74</v>
      </c>
    </row>
    <row r="29" spans="1:5" ht="33" customHeight="1" x14ac:dyDescent="0.25">
      <c r="A29" s="448" t="s">
        <v>1089</v>
      </c>
      <c r="B29" s="447" t="s">
        <v>1160</v>
      </c>
      <c r="C29" s="472">
        <v>0</v>
      </c>
      <c r="D29" s="288">
        <v>2.78</v>
      </c>
      <c r="E29" s="223">
        <f t="shared" si="0"/>
        <v>2.78</v>
      </c>
    </row>
    <row r="30" spans="1:5" ht="27" customHeight="1" x14ac:dyDescent="0.25">
      <c r="A30" s="448" t="s">
        <v>1090</v>
      </c>
      <c r="B30" s="447" t="s">
        <v>1161</v>
      </c>
      <c r="C30" s="472">
        <v>0</v>
      </c>
      <c r="D30" s="288">
        <v>1.74</v>
      </c>
      <c r="E30" s="223">
        <f t="shared" si="0"/>
        <v>1.74</v>
      </c>
    </row>
    <row r="31" spans="1:5" ht="39" customHeight="1" x14ac:dyDescent="0.25">
      <c r="A31" s="448" t="s">
        <v>1090</v>
      </c>
      <c r="B31" s="447" t="s">
        <v>1162</v>
      </c>
      <c r="C31" s="472">
        <v>0</v>
      </c>
      <c r="D31" s="288">
        <v>2.78</v>
      </c>
      <c r="E31" s="223">
        <f t="shared" si="0"/>
        <v>2.78</v>
      </c>
    </row>
    <row r="32" spans="1:5" ht="15.75" x14ac:dyDescent="0.25">
      <c r="A32" s="449" t="s">
        <v>237</v>
      </c>
      <c r="B32" s="450" t="s">
        <v>1091</v>
      </c>
      <c r="C32" s="438"/>
      <c r="D32" s="438"/>
      <c r="E32" s="220"/>
    </row>
    <row r="33" spans="1:5" ht="15.75" x14ac:dyDescent="0.25">
      <c r="A33" s="451" t="s">
        <v>1092</v>
      </c>
      <c r="B33" s="447" t="s">
        <v>203</v>
      </c>
      <c r="C33" s="472">
        <v>0.09</v>
      </c>
      <c r="D33" s="288">
        <v>2.0499999999999998</v>
      </c>
      <c r="E33" s="223">
        <f>C33+D33</f>
        <v>2.1399999999999997</v>
      </c>
    </row>
    <row r="34" spans="1:5" ht="27" customHeight="1" x14ac:dyDescent="0.25">
      <c r="A34" s="451" t="s">
        <v>1093</v>
      </c>
      <c r="B34" s="447" t="s">
        <v>1094</v>
      </c>
      <c r="C34" s="472">
        <v>0.06</v>
      </c>
      <c r="D34" s="288">
        <v>2.7</v>
      </c>
      <c r="E34" s="223">
        <f>C34+D34</f>
        <v>2.7600000000000002</v>
      </c>
    </row>
    <row r="35" spans="1:5" ht="33.75" customHeight="1" x14ac:dyDescent="0.25">
      <c r="A35" s="451" t="s">
        <v>1095</v>
      </c>
      <c r="B35" s="447" t="s">
        <v>1096</v>
      </c>
      <c r="C35" s="472">
        <v>0.11</v>
      </c>
      <c r="D35" s="288">
        <v>0.69</v>
      </c>
      <c r="E35" s="223">
        <f>C35+D35</f>
        <v>0.79999999999999993</v>
      </c>
    </row>
    <row r="36" spans="1:5" ht="18.75" customHeight="1" x14ac:dyDescent="0.25">
      <c r="A36" s="451" t="s">
        <v>1097</v>
      </c>
      <c r="B36" s="452" t="s">
        <v>1098</v>
      </c>
      <c r="C36" s="472">
        <v>0.01</v>
      </c>
      <c r="D36" s="288">
        <v>2.0499999999999998</v>
      </c>
      <c r="E36" s="223">
        <f t="shared" ref="E36:E41" si="1">C36+D36</f>
        <v>2.0599999999999996</v>
      </c>
    </row>
    <row r="37" spans="1:5" ht="18.75" customHeight="1" x14ac:dyDescent="0.25">
      <c r="A37" s="451" t="s">
        <v>1099</v>
      </c>
      <c r="B37" s="447" t="s">
        <v>1100</v>
      </c>
      <c r="C37" s="472">
        <v>0.36</v>
      </c>
      <c r="D37" s="288">
        <v>5.61</v>
      </c>
      <c r="E37" s="223">
        <f t="shared" si="1"/>
        <v>5.9700000000000006</v>
      </c>
    </row>
    <row r="38" spans="1:5" ht="22.5" customHeight="1" x14ac:dyDescent="0.25">
      <c r="A38" s="451" t="s">
        <v>1101</v>
      </c>
      <c r="B38" s="447" t="s">
        <v>1102</v>
      </c>
      <c r="C38" s="472">
        <v>0.05</v>
      </c>
      <c r="D38" s="288">
        <v>16.22</v>
      </c>
      <c r="E38" s="223">
        <f t="shared" si="1"/>
        <v>16.27</v>
      </c>
    </row>
    <row r="39" spans="1:5" ht="21" customHeight="1" x14ac:dyDescent="0.25">
      <c r="A39" s="451" t="s">
        <v>1103</v>
      </c>
      <c r="B39" s="447" t="s">
        <v>1104</v>
      </c>
      <c r="C39" s="472">
        <v>0.27</v>
      </c>
      <c r="D39" s="288">
        <v>3.4</v>
      </c>
      <c r="E39" s="223">
        <f t="shared" si="1"/>
        <v>3.67</v>
      </c>
    </row>
    <row r="40" spans="1:5" ht="15.75" x14ac:dyDescent="0.25">
      <c r="A40" s="453" t="s">
        <v>1105</v>
      </c>
      <c r="B40" s="454" t="s">
        <v>1106</v>
      </c>
      <c r="C40" s="472">
        <v>0.28000000000000003</v>
      </c>
      <c r="D40" s="288">
        <v>5.43</v>
      </c>
      <c r="E40" s="223">
        <f t="shared" si="1"/>
        <v>5.71</v>
      </c>
    </row>
    <row r="41" spans="1:5" ht="16.5" customHeight="1" x14ac:dyDescent="0.25">
      <c r="A41" s="453" t="s">
        <v>1107</v>
      </c>
      <c r="B41" s="454" t="s">
        <v>204</v>
      </c>
      <c r="C41" s="472">
        <v>0.32</v>
      </c>
      <c r="D41" s="288">
        <v>7.26</v>
      </c>
      <c r="E41" s="223">
        <f t="shared" si="1"/>
        <v>7.58</v>
      </c>
    </row>
    <row r="42" spans="1:5" ht="15.75" x14ac:dyDescent="0.25">
      <c r="A42" s="455" t="s">
        <v>254</v>
      </c>
      <c r="B42" s="450" t="s">
        <v>205</v>
      </c>
      <c r="C42" s="437"/>
      <c r="D42" s="437"/>
      <c r="E42" s="220"/>
    </row>
    <row r="43" spans="1:5" ht="25.5" x14ac:dyDescent="0.25">
      <c r="A43" s="451" t="s">
        <v>1108</v>
      </c>
      <c r="B43" s="447" t="s">
        <v>1109</v>
      </c>
      <c r="C43" s="472">
        <v>0.43</v>
      </c>
      <c r="D43" s="288">
        <v>5.82</v>
      </c>
      <c r="E43" s="223">
        <f t="shared" ref="E43:E48" si="2">C43+D43</f>
        <v>6.25</v>
      </c>
    </row>
    <row r="44" spans="1:5" ht="25.5" x14ac:dyDescent="0.25">
      <c r="A44" s="451" t="s">
        <v>1110</v>
      </c>
      <c r="B44" s="447" t="s">
        <v>1111</v>
      </c>
      <c r="C44" s="472">
        <v>0.06</v>
      </c>
      <c r="D44" s="288">
        <v>4.6399999999999997</v>
      </c>
      <c r="E44" s="223">
        <f t="shared" si="2"/>
        <v>4.6999999999999993</v>
      </c>
    </row>
    <row r="45" spans="1:5" ht="43.5" customHeight="1" x14ac:dyDescent="0.25">
      <c r="A45" s="451" t="s">
        <v>1112</v>
      </c>
      <c r="B45" s="447" t="s">
        <v>1113</v>
      </c>
      <c r="C45" s="472">
        <v>0.06</v>
      </c>
      <c r="D45" s="288">
        <v>12.09</v>
      </c>
      <c r="E45" s="223">
        <f t="shared" si="2"/>
        <v>12.15</v>
      </c>
    </row>
    <row r="46" spans="1:5" ht="18" customHeight="1" x14ac:dyDescent="0.25">
      <c r="A46" s="451" t="s">
        <v>451</v>
      </c>
      <c r="B46" s="447" t="s">
        <v>1114</v>
      </c>
      <c r="C46" s="472">
        <v>0.36</v>
      </c>
      <c r="D46" s="288">
        <v>10.45</v>
      </c>
      <c r="E46" s="223">
        <f t="shared" si="2"/>
        <v>10.809999999999999</v>
      </c>
    </row>
    <row r="47" spans="1:5" ht="25.5" x14ac:dyDescent="0.25">
      <c r="A47" s="453" t="s">
        <v>1115</v>
      </c>
      <c r="B47" s="454" t="s">
        <v>1116</v>
      </c>
      <c r="C47" s="472">
        <v>2.3199999999999998</v>
      </c>
      <c r="D47" s="288">
        <v>3.09</v>
      </c>
      <c r="E47" s="223">
        <f t="shared" si="2"/>
        <v>5.41</v>
      </c>
    </row>
    <row r="48" spans="1:5" ht="15.75" x14ac:dyDescent="0.25">
      <c r="A48" s="451" t="s">
        <v>1117</v>
      </c>
      <c r="B48" s="447" t="s">
        <v>1118</v>
      </c>
      <c r="C48" s="472">
        <v>0.03</v>
      </c>
      <c r="D48" s="288">
        <v>2.7</v>
      </c>
      <c r="E48" s="223">
        <f t="shared" si="2"/>
        <v>2.73</v>
      </c>
    </row>
    <row r="49" spans="1:5" ht="15" customHeight="1" x14ac:dyDescent="0.25">
      <c r="A49" s="455" t="s">
        <v>373</v>
      </c>
      <c r="B49" s="450" t="s">
        <v>206</v>
      </c>
      <c r="C49" s="437"/>
      <c r="D49" s="437"/>
      <c r="E49" s="220"/>
    </row>
    <row r="50" spans="1:5" ht="38.25" customHeight="1" x14ac:dyDescent="0.25">
      <c r="A50" s="451" t="s">
        <v>1119</v>
      </c>
      <c r="B50" s="447" t="s">
        <v>1120</v>
      </c>
      <c r="C50" s="472">
        <v>0.49</v>
      </c>
      <c r="D50" s="288">
        <v>3.4</v>
      </c>
      <c r="E50" s="223">
        <f t="shared" ref="E50:E75" si="3">C50+D50</f>
        <v>3.8899999999999997</v>
      </c>
    </row>
    <row r="51" spans="1:5" ht="29.25" customHeight="1" x14ac:dyDescent="0.25">
      <c r="A51" s="451" t="s">
        <v>409</v>
      </c>
      <c r="B51" s="447" t="s">
        <v>1121</v>
      </c>
      <c r="C51" s="472"/>
      <c r="D51" s="288"/>
      <c r="E51" s="223"/>
    </row>
    <row r="52" spans="1:5" x14ac:dyDescent="0.25">
      <c r="A52" s="49"/>
      <c r="B52" s="120" t="s">
        <v>214</v>
      </c>
      <c r="C52" s="288">
        <v>0.28999999999999998</v>
      </c>
      <c r="D52" s="288">
        <v>3.71</v>
      </c>
      <c r="E52" s="223">
        <f>SUM(C52:D52)</f>
        <v>4</v>
      </c>
    </row>
    <row r="53" spans="1:5" x14ac:dyDescent="0.25">
      <c r="A53" s="49"/>
      <c r="B53" s="120" t="s">
        <v>215</v>
      </c>
      <c r="C53" s="288">
        <v>0.4</v>
      </c>
      <c r="D53" s="288">
        <v>3.71</v>
      </c>
      <c r="E53" s="223">
        <f t="shared" ref="E53:E72" si="4">SUM(C53:D53)</f>
        <v>4.1100000000000003</v>
      </c>
    </row>
    <row r="54" spans="1:5" x14ac:dyDescent="0.25">
      <c r="A54" s="49"/>
      <c r="B54" s="120" t="s">
        <v>216</v>
      </c>
      <c r="C54" s="288">
        <v>0.3</v>
      </c>
      <c r="D54" s="288">
        <v>3.71</v>
      </c>
      <c r="E54" s="223">
        <f t="shared" si="4"/>
        <v>4.01</v>
      </c>
    </row>
    <row r="55" spans="1:5" x14ac:dyDescent="0.25">
      <c r="A55" s="49"/>
      <c r="B55" s="120" t="s">
        <v>217</v>
      </c>
      <c r="C55" s="288">
        <v>0.3</v>
      </c>
      <c r="D55" s="288">
        <v>3.71</v>
      </c>
      <c r="E55" s="223">
        <f t="shared" si="4"/>
        <v>4.01</v>
      </c>
    </row>
    <row r="56" spans="1:5" x14ac:dyDescent="0.25">
      <c r="A56" s="49"/>
      <c r="B56" s="120" t="s">
        <v>218</v>
      </c>
      <c r="C56" s="288">
        <v>0.28999999999999998</v>
      </c>
      <c r="D56" s="288">
        <v>3.71</v>
      </c>
      <c r="E56" s="223">
        <f t="shared" si="4"/>
        <v>4</v>
      </c>
    </row>
    <row r="57" spans="1:5" x14ac:dyDescent="0.25">
      <c r="A57" s="49"/>
      <c r="B57" s="120" t="s">
        <v>219</v>
      </c>
      <c r="C57" s="288">
        <v>0.22</v>
      </c>
      <c r="D57" s="288">
        <v>3.71</v>
      </c>
      <c r="E57" s="223">
        <f t="shared" si="4"/>
        <v>3.93</v>
      </c>
    </row>
    <row r="58" spans="1:5" x14ac:dyDescent="0.25">
      <c r="A58" s="49"/>
      <c r="B58" s="120" t="s">
        <v>220</v>
      </c>
      <c r="C58" s="288">
        <v>0.28999999999999998</v>
      </c>
      <c r="D58" s="288">
        <v>3.71</v>
      </c>
      <c r="E58" s="223">
        <f t="shared" si="4"/>
        <v>4</v>
      </c>
    </row>
    <row r="59" spans="1:5" ht="15.75" customHeight="1" x14ac:dyDescent="0.25">
      <c r="A59" s="49"/>
      <c r="B59" s="120" t="s">
        <v>221</v>
      </c>
      <c r="C59" s="288">
        <v>0.34</v>
      </c>
      <c r="D59" s="288">
        <v>3.71</v>
      </c>
      <c r="E59" s="223">
        <f t="shared" si="4"/>
        <v>4.05</v>
      </c>
    </row>
    <row r="60" spans="1:5" ht="19.5" customHeight="1" x14ac:dyDescent="0.25">
      <c r="A60" s="49"/>
      <c r="B60" s="120" t="s">
        <v>222</v>
      </c>
      <c r="C60" s="288">
        <v>0.3</v>
      </c>
      <c r="D60" s="288">
        <v>3.71</v>
      </c>
      <c r="E60" s="223">
        <f t="shared" si="4"/>
        <v>4.01</v>
      </c>
    </row>
    <row r="61" spans="1:5" ht="15" customHeight="1" x14ac:dyDescent="0.25">
      <c r="A61" s="49"/>
      <c r="B61" s="120" t="s">
        <v>223</v>
      </c>
      <c r="C61" s="288">
        <v>0.28999999999999998</v>
      </c>
      <c r="D61" s="288">
        <v>3.71</v>
      </c>
      <c r="E61" s="223">
        <f t="shared" si="4"/>
        <v>4</v>
      </c>
    </row>
    <row r="62" spans="1:5" x14ac:dyDescent="0.25">
      <c r="A62" s="49"/>
      <c r="B62" s="120" t="s">
        <v>224</v>
      </c>
      <c r="C62" s="288">
        <v>0.3</v>
      </c>
      <c r="D62" s="288">
        <v>3.71</v>
      </c>
      <c r="E62" s="223">
        <f t="shared" si="4"/>
        <v>4.01</v>
      </c>
    </row>
    <row r="63" spans="1:5" ht="13.9" customHeight="1" x14ac:dyDescent="0.25">
      <c r="A63" s="49"/>
      <c r="B63" s="120" t="s">
        <v>225</v>
      </c>
      <c r="C63" s="288">
        <v>0.31</v>
      </c>
      <c r="D63" s="288">
        <v>3.71</v>
      </c>
      <c r="E63" s="223">
        <f t="shared" si="4"/>
        <v>4.0199999999999996</v>
      </c>
    </row>
    <row r="64" spans="1:5" x14ac:dyDescent="0.25">
      <c r="A64" s="49"/>
      <c r="B64" s="120" t="s">
        <v>226</v>
      </c>
      <c r="C64" s="288">
        <v>0.31</v>
      </c>
      <c r="D64" s="288">
        <v>3.71</v>
      </c>
      <c r="E64" s="223">
        <f t="shared" si="4"/>
        <v>4.0199999999999996</v>
      </c>
    </row>
    <row r="65" spans="1:5" x14ac:dyDescent="0.25">
      <c r="A65" s="49"/>
      <c r="B65" s="120" t="s">
        <v>227</v>
      </c>
      <c r="C65" s="288">
        <v>0.28999999999999998</v>
      </c>
      <c r="D65" s="288">
        <v>3.71</v>
      </c>
      <c r="E65" s="223">
        <f t="shared" si="4"/>
        <v>4</v>
      </c>
    </row>
    <row r="66" spans="1:5" ht="16.5" customHeight="1" x14ac:dyDescent="0.25">
      <c r="A66" s="49"/>
      <c r="B66" s="120" t="s">
        <v>228</v>
      </c>
      <c r="C66" s="288">
        <v>0.34</v>
      </c>
      <c r="D66" s="288">
        <v>3.71</v>
      </c>
      <c r="E66" s="223">
        <f t="shared" si="4"/>
        <v>4.05</v>
      </c>
    </row>
    <row r="67" spans="1:5" ht="20.25" customHeight="1" x14ac:dyDescent="0.25">
      <c r="A67" s="49"/>
      <c r="B67" s="120" t="s">
        <v>229</v>
      </c>
      <c r="C67" s="288">
        <v>0.34</v>
      </c>
      <c r="D67" s="288">
        <v>3.71</v>
      </c>
      <c r="E67" s="223">
        <f t="shared" si="4"/>
        <v>4.05</v>
      </c>
    </row>
    <row r="68" spans="1:5" x14ac:dyDescent="0.25">
      <c r="A68" s="49"/>
      <c r="B68" s="120" t="s">
        <v>230</v>
      </c>
      <c r="C68" s="288">
        <v>0.3</v>
      </c>
      <c r="D68" s="288">
        <v>3.71</v>
      </c>
      <c r="E68" s="223">
        <f t="shared" si="4"/>
        <v>4.01</v>
      </c>
    </row>
    <row r="69" spans="1:5" ht="15" customHeight="1" x14ac:dyDescent="0.25">
      <c r="A69" s="49"/>
      <c r="B69" s="120" t="s">
        <v>641</v>
      </c>
      <c r="C69" s="288">
        <v>0.3</v>
      </c>
      <c r="D69" s="288">
        <v>3.71</v>
      </c>
      <c r="E69" s="223">
        <f t="shared" si="4"/>
        <v>4.01</v>
      </c>
    </row>
    <row r="70" spans="1:5" x14ac:dyDescent="0.25">
      <c r="A70" s="49"/>
      <c r="B70" s="120" t="s">
        <v>841</v>
      </c>
      <c r="C70" s="288">
        <v>0.6</v>
      </c>
      <c r="D70" s="288">
        <v>3.71</v>
      </c>
      <c r="E70" s="223">
        <f t="shared" si="4"/>
        <v>4.3099999999999996</v>
      </c>
    </row>
    <row r="71" spans="1:5" ht="18.75" customHeight="1" x14ac:dyDescent="0.25">
      <c r="A71" s="49"/>
      <c r="B71" s="120" t="s">
        <v>869</v>
      </c>
      <c r="C71" s="288">
        <v>0.31</v>
      </c>
      <c r="D71" s="288">
        <v>3.71</v>
      </c>
      <c r="E71" s="223">
        <f t="shared" si="4"/>
        <v>4.0199999999999996</v>
      </c>
    </row>
    <row r="72" spans="1:5" x14ac:dyDescent="0.25">
      <c r="A72" s="49"/>
      <c r="B72" s="120" t="s">
        <v>930</v>
      </c>
      <c r="C72" s="288">
        <v>0.59</v>
      </c>
      <c r="D72" s="288">
        <v>3.71</v>
      </c>
      <c r="E72" s="223">
        <f t="shared" si="4"/>
        <v>4.3</v>
      </c>
    </row>
    <row r="73" spans="1:5" ht="24.75" customHeight="1" x14ac:dyDescent="0.25">
      <c r="A73" s="451" t="s">
        <v>1122</v>
      </c>
      <c r="B73" s="447" t="s">
        <v>1123</v>
      </c>
      <c r="C73" s="472">
        <v>3.98</v>
      </c>
      <c r="D73" s="288">
        <v>7.42</v>
      </c>
      <c r="E73" s="223">
        <f t="shared" si="3"/>
        <v>11.4</v>
      </c>
    </row>
    <row r="74" spans="1:5" ht="15.75" x14ac:dyDescent="0.25">
      <c r="A74" s="451" t="s">
        <v>410</v>
      </c>
      <c r="B74" s="447" t="s">
        <v>1124</v>
      </c>
      <c r="C74" s="472">
        <v>1.02</v>
      </c>
      <c r="D74" s="288">
        <v>7.42</v>
      </c>
      <c r="E74" s="223">
        <f t="shared" si="3"/>
        <v>8.44</v>
      </c>
    </row>
    <row r="75" spans="1:5" ht="15.75" x14ac:dyDescent="0.25">
      <c r="A75" s="451" t="s">
        <v>1125</v>
      </c>
      <c r="B75" s="447" t="s">
        <v>1126</v>
      </c>
      <c r="C75" s="472">
        <v>83.27</v>
      </c>
      <c r="D75" s="288">
        <v>7.42</v>
      </c>
      <c r="E75" s="223">
        <f t="shared" si="3"/>
        <v>90.69</v>
      </c>
    </row>
    <row r="76" spans="1:5" ht="15.75" x14ac:dyDescent="0.25">
      <c r="A76" s="455" t="s">
        <v>374</v>
      </c>
      <c r="B76" s="450" t="s">
        <v>1127</v>
      </c>
      <c r="C76" s="461"/>
      <c r="D76" s="461"/>
      <c r="E76" s="222"/>
    </row>
    <row r="77" spans="1:5" ht="57" customHeight="1" x14ac:dyDescent="0.25">
      <c r="A77" s="453" t="s">
        <v>1128</v>
      </c>
      <c r="B77" s="454" t="s">
        <v>1129</v>
      </c>
      <c r="C77" s="472">
        <v>0.49</v>
      </c>
      <c r="D77" s="288">
        <v>4.2</v>
      </c>
      <c r="E77" s="223">
        <f>C77+D77</f>
        <v>4.6900000000000004</v>
      </c>
    </row>
    <row r="78" spans="1:5" ht="53.25" customHeight="1" x14ac:dyDescent="0.25">
      <c r="A78" s="451" t="s">
        <v>1130</v>
      </c>
      <c r="B78" s="454" t="s">
        <v>1131</v>
      </c>
      <c r="C78" s="472"/>
      <c r="D78" s="288"/>
      <c r="E78" s="223"/>
    </row>
    <row r="79" spans="1:5" x14ac:dyDescent="0.25">
      <c r="A79" s="49"/>
      <c r="B79" s="251" t="s">
        <v>1132</v>
      </c>
      <c r="C79" s="472"/>
      <c r="D79" s="288"/>
      <c r="E79" s="223"/>
    </row>
    <row r="80" spans="1:5" x14ac:dyDescent="0.25">
      <c r="A80" s="49"/>
      <c r="B80" s="120" t="s">
        <v>207</v>
      </c>
      <c r="C80" s="472">
        <v>2.4700000000000002</v>
      </c>
      <c r="D80" s="288">
        <v>18.61</v>
      </c>
      <c r="E80" s="223">
        <f t="shared" ref="E80:E82" si="5">C80+D80</f>
        <v>21.08</v>
      </c>
    </row>
    <row r="81" spans="1:5" x14ac:dyDescent="0.25">
      <c r="A81" s="49"/>
      <c r="B81" s="120" t="s">
        <v>208</v>
      </c>
      <c r="C81" s="472">
        <v>2.27</v>
      </c>
      <c r="D81" s="288">
        <v>18.61</v>
      </c>
      <c r="E81" s="223">
        <f t="shared" si="5"/>
        <v>20.88</v>
      </c>
    </row>
    <row r="82" spans="1:5" x14ac:dyDescent="0.25">
      <c r="A82" s="49"/>
      <c r="B82" s="120" t="s">
        <v>209</v>
      </c>
      <c r="C82" s="472">
        <v>4.83</v>
      </c>
      <c r="D82" s="288">
        <v>18.61</v>
      </c>
      <c r="E82" s="223">
        <f t="shared" si="5"/>
        <v>23.439999999999998</v>
      </c>
    </row>
    <row r="83" spans="1:5" x14ac:dyDescent="0.25">
      <c r="A83" s="49"/>
      <c r="B83" s="120" t="s">
        <v>1133</v>
      </c>
      <c r="C83" s="472"/>
      <c r="D83" s="288"/>
      <c r="E83" s="223"/>
    </row>
    <row r="84" spans="1:5" x14ac:dyDescent="0.25">
      <c r="A84" s="49"/>
      <c r="B84" s="120" t="s">
        <v>210</v>
      </c>
      <c r="C84" s="472">
        <v>2.08</v>
      </c>
      <c r="D84" s="288">
        <v>18.61</v>
      </c>
      <c r="E84" s="223">
        <f>C84+D84</f>
        <v>20.689999999999998</v>
      </c>
    </row>
    <row r="85" spans="1:5" x14ac:dyDescent="0.25">
      <c r="A85" s="49"/>
      <c r="B85" s="120" t="s">
        <v>211</v>
      </c>
      <c r="C85" s="472">
        <v>2.15</v>
      </c>
      <c r="D85" s="288">
        <v>18.61</v>
      </c>
      <c r="E85" s="223">
        <f>C85+D85</f>
        <v>20.759999999999998</v>
      </c>
    </row>
    <row r="86" spans="1:5" x14ac:dyDescent="0.25">
      <c r="A86" s="49"/>
      <c r="B86" s="120" t="s">
        <v>212</v>
      </c>
      <c r="C86" s="472">
        <v>3.11</v>
      </c>
      <c r="D86" s="288">
        <v>18.61</v>
      </c>
      <c r="E86" s="223">
        <f>C86+D86</f>
        <v>21.72</v>
      </c>
    </row>
    <row r="87" spans="1:5" x14ac:dyDescent="0.25">
      <c r="A87" s="49"/>
      <c r="B87" s="120" t="s">
        <v>213</v>
      </c>
      <c r="C87" s="472">
        <v>8.84</v>
      </c>
      <c r="D87" s="288">
        <v>18.61</v>
      </c>
      <c r="E87" s="223">
        <f>C87+D87</f>
        <v>27.45</v>
      </c>
    </row>
    <row r="88" spans="1:5" ht="60" customHeight="1" x14ac:dyDescent="0.25">
      <c r="A88" s="453" t="s">
        <v>1134</v>
      </c>
      <c r="B88" s="454" t="s">
        <v>1135</v>
      </c>
      <c r="C88" s="472"/>
      <c r="D88" s="288"/>
      <c r="E88" s="223"/>
    </row>
    <row r="89" spans="1:5" x14ac:dyDescent="0.25">
      <c r="A89" s="49"/>
      <c r="B89" s="120" t="s">
        <v>1132</v>
      </c>
      <c r="C89" s="472"/>
      <c r="D89" s="288"/>
      <c r="E89" s="223"/>
    </row>
    <row r="90" spans="1:5" x14ac:dyDescent="0.25">
      <c r="A90" s="49"/>
      <c r="B90" s="120" t="s">
        <v>371</v>
      </c>
      <c r="C90" s="472">
        <v>14.66</v>
      </c>
      <c r="D90" s="288">
        <v>23.42</v>
      </c>
      <c r="E90" s="223">
        <f>C90+D90</f>
        <v>38.08</v>
      </c>
    </row>
    <row r="91" spans="1:5" x14ac:dyDescent="0.25">
      <c r="A91" s="49"/>
      <c r="B91" s="120" t="s">
        <v>341</v>
      </c>
      <c r="C91" s="472">
        <v>12.97</v>
      </c>
      <c r="D91" s="288">
        <v>23.42</v>
      </c>
      <c r="E91" s="223">
        <f>C91+D91</f>
        <v>36.39</v>
      </c>
    </row>
    <row r="92" spans="1:5" x14ac:dyDescent="0.25">
      <c r="A92" s="49"/>
      <c r="B92" s="120" t="s">
        <v>342</v>
      </c>
      <c r="C92" s="288">
        <v>7.69</v>
      </c>
      <c r="D92" s="288">
        <v>23.42</v>
      </c>
      <c r="E92" s="223">
        <f>C92+D92</f>
        <v>31.110000000000003</v>
      </c>
    </row>
    <row r="93" spans="1:5" x14ac:dyDescent="0.25">
      <c r="A93" s="49"/>
      <c r="B93" s="120" t="s">
        <v>1133</v>
      </c>
      <c r="C93" s="472"/>
      <c r="D93" s="288"/>
      <c r="E93" s="223"/>
    </row>
    <row r="94" spans="1:5" x14ac:dyDescent="0.25">
      <c r="A94" s="49"/>
      <c r="B94" s="253" t="s">
        <v>343</v>
      </c>
      <c r="C94" s="288">
        <v>8.35</v>
      </c>
      <c r="D94" s="288">
        <v>23.42</v>
      </c>
      <c r="E94" s="223">
        <f t="shared" ref="E94:E101" si="6">C94+D94</f>
        <v>31.770000000000003</v>
      </c>
    </row>
    <row r="95" spans="1:5" x14ac:dyDescent="0.25">
      <c r="A95" s="49"/>
      <c r="B95" s="253" t="s">
        <v>344</v>
      </c>
      <c r="C95" s="472">
        <v>19.73</v>
      </c>
      <c r="D95" s="288">
        <v>23.42</v>
      </c>
      <c r="E95" s="223">
        <f t="shared" si="6"/>
        <v>43.150000000000006</v>
      </c>
    </row>
    <row r="96" spans="1:5" x14ac:dyDescent="0.25">
      <c r="A96" s="49"/>
      <c r="B96" s="253" t="s">
        <v>345</v>
      </c>
      <c r="C96" s="472">
        <v>12.97</v>
      </c>
      <c r="D96" s="288">
        <v>23.42</v>
      </c>
      <c r="E96" s="223">
        <f t="shared" si="6"/>
        <v>36.39</v>
      </c>
    </row>
    <row r="97" spans="1:5" x14ac:dyDescent="0.25">
      <c r="A97" s="49"/>
      <c r="B97" s="253" t="s">
        <v>346</v>
      </c>
      <c r="C97" s="472">
        <v>11.89</v>
      </c>
      <c r="D97" s="288">
        <v>23.42</v>
      </c>
      <c r="E97" s="223">
        <f t="shared" si="6"/>
        <v>35.31</v>
      </c>
    </row>
    <row r="98" spans="1:5" x14ac:dyDescent="0.25">
      <c r="A98" s="49"/>
      <c r="B98" s="253" t="s">
        <v>347</v>
      </c>
      <c r="C98" s="472">
        <v>12.75</v>
      </c>
      <c r="D98" s="288">
        <v>23.42</v>
      </c>
      <c r="E98" s="223">
        <f t="shared" si="6"/>
        <v>36.17</v>
      </c>
    </row>
    <row r="99" spans="1:5" x14ac:dyDescent="0.25">
      <c r="A99" s="49"/>
      <c r="B99" s="253" t="s">
        <v>348</v>
      </c>
      <c r="C99" s="472">
        <v>17.36</v>
      </c>
      <c r="D99" s="288">
        <v>23.42</v>
      </c>
      <c r="E99" s="223">
        <f t="shared" si="6"/>
        <v>40.78</v>
      </c>
    </row>
    <row r="100" spans="1:5" x14ac:dyDescent="0.25">
      <c r="A100" s="49"/>
      <c r="B100" s="253" t="s">
        <v>349</v>
      </c>
      <c r="C100" s="472">
        <v>13.11</v>
      </c>
      <c r="D100" s="288">
        <v>23.42</v>
      </c>
      <c r="E100" s="223">
        <f t="shared" si="6"/>
        <v>36.53</v>
      </c>
    </row>
    <row r="101" spans="1:5" x14ac:dyDescent="0.25">
      <c r="A101" s="49"/>
      <c r="B101" s="253" t="s">
        <v>350</v>
      </c>
      <c r="C101" s="472">
        <v>14.05</v>
      </c>
      <c r="D101" s="288">
        <v>23.42</v>
      </c>
      <c r="E101" s="223">
        <f t="shared" si="6"/>
        <v>37.47</v>
      </c>
    </row>
    <row r="102" spans="1:5" x14ac:dyDescent="0.25">
      <c r="A102" s="49"/>
      <c r="B102" s="120" t="s">
        <v>1136</v>
      </c>
      <c r="C102" s="472"/>
      <c r="D102" s="288"/>
      <c r="E102" s="223"/>
    </row>
    <row r="103" spans="1:5" x14ac:dyDescent="0.25">
      <c r="A103" s="49"/>
      <c r="B103" s="253" t="s">
        <v>680</v>
      </c>
      <c r="C103" s="472">
        <v>24.8</v>
      </c>
      <c r="D103" s="288">
        <v>23.42</v>
      </c>
      <c r="E103" s="223">
        <f>C103+D103</f>
        <v>48.22</v>
      </c>
    </row>
    <row r="104" spans="1:5" ht="25.5" x14ac:dyDescent="0.25">
      <c r="A104" s="453" t="s">
        <v>1137</v>
      </c>
      <c r="B104" s="454" t="s">
        <v>1138</v>
      </c>
      <c r="C104" s="472">
        <v>4.54</v>
      </c>
      <c r="D104" s="288">
        <v>14.84</v>
      </c>
      <c r="E104" s="223">
        <f>C104+D104</f>
        <v>19.38</v>
      </c>
    </row>
    <row r="105" spans="1:5" ht="25.5" x14ac:dyDescent="0.25">
      <c r="A105" s="453" t="s">
        <v>1137</v>
      </c>
      <c r="B105" s="454" t="s">
        <v>1139</v>
      </c>
      <c r="C105" s="472">
        <v>9.81</v>
      </c>
      <c r="D105" s="288">
        <v>8.5299999999999994</v>
      </c>
      <c r="E105" s="223">
        <f>C105+D105</f>
        <v>18.34</v>
      </c>
    </row>
    <row r="106" spans="1:5" ht="25.5" x14ac:dyDescent="0.25">
      <c r="A106" s="453" t="s">
        <v>1140</v>
      </c>
      <c r="B106" s="454" t="s">
        <v>1141</v>
      </c>
      <c r="C106" s="472"/>
      <c r="D106" s="288"/>
      <c r="E106" s="223"/>
    </row>
    <row r="107" spans="1:5" ht="15.75" x14ac:dyDescent="0.25">
      <c r="A107" s="453"/>
      <c r="B107" s="251" t="s">
        <v>635</v>
      </c>
      <c r="C107" s="472">
        <v>16.690000000000001</v>
      </c>
      <c r="D107" s="288">
        <v>20.41</v>
      </c>
      <c r="E107" s="223">
        <f t="shared" ref="E107" si="7">C107+D107</f>
        <v>37.1</v>
      </c>
    </row>
    <row r="108" spans="1:5" ht="15.75" x14ac:dyDescent="0.25">
      <c r="A108" s="453"/>
      <c r="B108" s="253" t="s">
        <v>639</v>
      </c>
      <c r="C108" s="472">
        <v>36.78</v>
      </c>
      <c r="D108" s="387">
        <v>20.41</v>
      </c>
      <c r="E108" s="388">
        <f>C108+D108</f>
        <v>57.19</v>
      </c>
    </row>
    <row r="109" spans="1:5" ht="15" customHeight="1" x14ac:dyDescent="0.25">
      <c r="A109" s="453"/>
      <c r="B109" s="253" t="s">
        <v>640</v>
      </c>
      <c r="C109" s="472">
        <v>19.079999999999998</v>
      </c>
      <c r="D109" s="387">
        <v>20.41</v>
      </c>
      <c r="E109" s="388">
        <f>C109+D109</f>
        <v>39.489999999999995</v>
      </c>
    </row>
    <row r="110" spans="1:5" ht="15.75" x14ac:dyDescent="0.25">
      <c r="A110" s="220">
        <v>6</v>
      </c>
      <c r="B110" s="459" t="s">
        <v>1142</v>
      </c>
      <c r="C110" s="438"/>
      <c r="D110" s="438"/>
      <c r="E110" s="460"/>
    </row>
    <row r="111" spans="1:5" ht="30.75" customHeight="1" x14ac:dyDescent="0.25">
      <c r="A111" s="453" t="s">
        <v>858</v>
      </c>
      <c r="B111" s="454" t="s">
        <v>1143</v>
      </c>
      <c r="C111" s="472">
        <v>0.32</v>
      </c>
      <c r="D111" s="387">
        <v>11.15</v>
      </c>
      <c r="E111" s="388">
        <f>C111+D111</f>
        <v>11.47</v>
      </c>
    </row>
    <row r="112" spans="1:5" ht="27" customHeight="1" x14ac:dyDescent="0.25">
      <c r="A112" s="451" t="s">
        <v>859</v>
      </c>
      <c r="B112" s="447" t="s">
        <v>1144</v>
      </c>
      <c r="C112" s="472">
        <v>0.27</v>
      </c>
      <c r="D112" s="389">
        <v>7.44</v>
      </c>
      <c r="E112" s="389">
        <f>C112+D112</f>
        <v>7.7100000000000009</v>
      </c>
    </row>
    <row r="113" spans="1:5" ht="15.75" x14ac:dyDescent="0.25">
      <c r="A113" s="451" t="s">
        <v>860</v>
      </c>
      <c r="B113" s="447" t="s">
        <v>1145</v>
      </c>
      <c r="C113" s="472">
        <v>0.24</v>
      </c>
      <c r="D113" s="387">
        <v>8.68</v>
      </c>
      <c r="E113" s="388">
        <f>C113+D113</f>
        <v>8.92</v>
      </c>
    </row>
    <row r="114" spans="1:5" ht="30" customHeight="1" x14ac:dyDescent="0.25">
      <c r="A114" s="451" t="s">
        <v>1146</v>
      </c>
      <c r="B114" s="447" t="s">
        <v>1147</v>
      </c>
      <c r="C114" s="472">
        <v>9.0299999999999994</v>
      </c>
      <c r="D114" s="387">
        <v>14.87</v>
      </c>
      <c r="E114" s="388">
        <f t="shared" ref="E114" si="8">C114+D114</f>
        <v>23.9</v>
      </c>
    </row>
    <row r="115" spans="1:5" ht="15.75" x14ac:dyDescent="0.25">
      <c r="A115" s="455" t="s">
        <v>507</v>
      </c>
      <c r="B115" s="450" t="s">
        <v>1148</v>
      </c>
      <c r="C115" s="456"/>
      <c r="D115" s="456"/>
      <c r="E115" s="458"/>
    </row>
    <row r="116" spans="1:5" ht="43.5" customHeight="1" x14ac:dyDescent="0.25">
      <c r="A116" s="451" t="s">
        <v>1149</v>
      </c>
      <c r="B116" s="447" t="s">
        <v>1150</v>
      </c>
      <c r="C116" s="61"/>
      <c r="D116" s="200"/>
      <c r="E116" s="223"/>
    </row>
    <row r="117" spans="1:5" ht="23.25" customHeight="1" x14ac:dyDescent="0.25">
      <c r="A117" s="49"/>
      <c r="B117" s="254" t="s">
        <v>636</v>
      </c>
      <c r="C117" s="472">
        <v>1.91</v>
      </c>
      <c r="D117" s="288">
        <v>19.16</v>
      </c>
      <c r="E117" s="249">
        <f>C117+D117</f>
        <v>21.07</v>
      </c>
    </row>
    <row r="118" spans="1:5" ht="17.25" customHeight="1" x14ac:dyDescent="0.25">
      <c r="A118" s="49"/>
      <c r="B118" s="120" t="s">
        <v>637</v>
      </c>
      <c r="C118" s="472">
        <v>1.79</v>
      </c>
      <c r="D118" s="288">
        <v>19.16</v>
      </c>
      <c r="E118" s="249">
        <f>C118+D118</f>
        <v>20.95</v>
      </c>
    </row>
    <row r="119" spans="1:5" ht="21.75" customHeight="1" x14ac:dyDescent="0.25">
      <c r="A119" s="49"/>
      <c r="B119" s="120" t="s">
        <v>638</v>
      </c>
      <c r="C119" s="472">
        <v>2.69</v>
      </c>
      <c r="D119" s="288">
        <v>19.16</v>
      </c>
      <c r="E119" s="249">
        <f>C119+D119</f>
        <v>21.85</v>
      </c>
    </row>
    <row r="120" spans="1:5" ht="30.75" customHeight="1" x14ac:dyDescent="0.25">
      <c r="A120" s="451" t="s">
        <v>1151</v>
      </c>
      <c r="B120" s="447" t="s">
        <v>1152</v>
      </c>
      <c r="C120" s="472"/>
      <c r="D120" s="288"/>
      <c r="E120" s="249"/>
    </row>
    <row r="121" spans="1:5" ht="18" customHeight="1" x14ac:dyDescent="0.25">
      <c r="A121" s="32"/>
      <c r="B121" s="254" t="s">
        <v>636</v>
      </c>
      <c r="C121" s="472">
        <v>1.68</v>
      </c>
      <c r="D121" s="288">
        <v>19.59</v>
      </c>
      <c r="E121" s="249">
        <f>C121+D121</f>
        <v>21.27</v>
      </c>
    </row>
    <row r="122" spans="1:5" x14ac:dyDescent="0.25">
      <c r="A122" s="32"/>
      <c r="B122" s="120" t="s">
        <v>637</v>
      </c>
      <c r="C122" s="472">
        <v>1.63</v>
      </c>
      <c r="D122" s="288">
        <v>19.59</v>
      </c>
      <c r="E122" s="249">
        <f>C122+D122</f>
        <v>21.22</v>
      </c>
    </row>
    <row r="123" spans="1:5" x14ac:dyDescent="0.25">
      <c r="A123" s="32"/>
      <c r="B123" s="120" t="s">
        <v>638</v>
      </c>
      <c r="C123" s="472">
        <v>2.61</v>
      </c>
      <c r="D123" s="288">
        <v>19.59</v>
      </c>
      <c r="E123" s="249">
        <f>C123+D123</f>
        <v>22.2</v>
      </c>
    </row>
    <row r="124" spans="1:5" x14ac:dyDescent="0.25">
      <c r="A124" s="284"/>
      <c r="B124" s="284"/>
      <c r="C124" s="283"/>
      <c r="D124" s="457"/>
      <c r="E124" s="263"/>
    </row>
    <row r="125" spans="1:5" x14ac:dyDescent="0.25">
      <c r="A125" s="4"/>
      <c r="B125" s="35" t="s">
        <v>38</v>
      </c>
      <c r="C125" s="436"/>
      <c r="D125" s="436" t="s">
        <v>645</v>
      </c>
      <c r="E125" s="436"/>
    </row>
  </sheetData>
  <mergeCells count="5">
    <mergeCell ref="C2:E2"/>
    <mergeCell ref="A7:E7"/>
    <mergeCell ref="A8:E8"/>
    <mergeCell ref="B11:E11"/>
    <mergeCell ref="B17:E17"/>
  </mergeCells>
  <printOptions horizontalCentered="1"/>
  <pageMargins left="0" right="0" top="0" bottom="0" header="0.31496062992125984" footer="0.31496062992125984"/>
  <pageSetup paperSize="9" scale="55" fitToHeight="0" orientation="portrait" r:id="rId1"/>
  <rowBreaks count="1" manualBreakCount="1">
    <brk id="70" max="4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FFFF"/>
    <pageSetUpPr fitToPage="1"/>
  </sheetPr>
  <dimension ref="A1:E23"/>
  <sheetViews>
    <sheetView view="pageBreakPreview" topLeftCell="A9" zoomScaleNormal="100" zoomScaleSheetLayoutView="100" workbookViewId="0">
      <selection activeCell="D19" sqref="D19"/>
    </sheetView>
  </sheetViews>
  <sheetFormatPr defaultColWidth="9.140625" defaultRowHeight="15" x14ac:dyDescent="0.25"/>
  <cols>
    <col min="1" max="1" width="9.85546875" style="4" customWidth="1"/>
    <col min="2" max="2" width="55.5703125" style="4" customWidth="1"/>
    <col min="3" max="3" width="22.85546875" style="4" customWidth="1"/>
    <col min="4" max="4" width="20.5703125" style="4" customWidth="1"/>
    <col min="5" max="5" width="20.7109375" style="4" customWidth="1"/>
    <col min="6" max="16384" width="9.140625" style="4"/>
  </cols>
  <sheetData>
    <row r="1" spans="1:5" ht="18.75" x14ac:dyDescent="0.3">
      <c r="C1" s="95"/>
      <c r="D1" s="350"/>
      <c r="E1" s="350" t="s">
        <v>0</v>
      </c>
    </row>
    <row r="2" spans="1:5" ht="18.75" x14ac:dyDescent="0.3">
      <c r="B2" s="215"/>
      <c r="C2" s="486" t="s">
        <v>35</v>
      </c>
      <c r="D2" s="486"/>
      <c r="E2" s="486"/>
    </row>
    <row r="3" spans="1:5" ht="18.75" x14ac:dyDescent="0.3">
      <c r="C3" s="95"/>
      <c r="D3" s="350"/>
      <c r="E3" s="350" t="s">
        <v>1</v>
      </c>
    </row>
    <row r="4" spans="1:5" ht="18.75" x14ac:dyDescent="0.3">
      <c r="C4" s="95"/>
      <c r="D4" s="350"/>
      <c r="E4" s="350" t="s">
        <v>567</v>
      </c>
    </row>
    <row r="5" spans="1:5" ht="18.75" x14ac:dyDescent="0.3">
      <c r="C5" s="95"/>
      <c r="D5" s="350"/>
      <c r="E5" s="374" t="s">
        <v>1172</v>
      </c>
    </row>
    <row r="7" spans="1:5" x14ac:dyDescent="0.25">
      <c r="A7" s="493" t="s">
        <v>2</v>
      </c>
      <c r="B7" s="493"/>
      <c r="C7" s="493"/>
      <c r="D7" s="493"/>
      <c r="E7" s="493"/>
    </row>
    <row r="8" spans="1:5" ht="33" customHeight="1" x14ac:dyDescent="0.25">
      <c r="A8" s="505" t="s">
        <v>1186</v>
      </c>
      <c r="B8" s="505"/>
      <c r="C8" s="505"/>
      <c r="D8" s="505"/>
      <c r="E8" s="505"/>
    </row>
    <row r="9" spans="1:5" ht="111" customHeight="1" x14ac:dyDescent="0.25">
      <c r="A9" s="1" t="s">
        <v>5</v>
      </c>
      <c r="B9" s="33" t="s">
        <v>6</v>
      </c>
      <c r="C9" s="34" t="s">
        <v>438</v>
      </c>
      <c r="D9" s="179" t="s">
        <v>977</v>
      </c>
      <c r="E9" s="60" t="s">
        <v>440</v>
      </c>
    </row>
    <row r="10" spans="1:5" x14ac:dyDescent="0.25">
      <c r="A10" s="65">
        <v>1</v>
      </c>
      <c r="B10" s="66">
        <v>2</v>
      </c>
      <c r="C10" s="67">
        <v>3</v>
      </c>
      <c r="D10" s="64">
        <v>4</v>
      </c>
      <c r="E10" s="67">
        <v>5</v>
      </c>
    </row>
    <row r="11" spans="1:5" ht="15.75" x14ac:dyDescent="0.25">
      <c r="A11" s="439" t="s">
        <v>1060</v>
      </c>
      <c r="B11" s="440" t="s">
        <v>1061</v>
      </c>
      <c r="C11" s="50">
        <v>0.03</v>
      </c>
      <c r="D11" s="246">
        <v>2.11</v>
      </c>
      <c r="E11" s="246">
        <f>C11+D11</f>
        <v>2.1399999999999997</v>
      </c>
    </row>
    <row r="12" spans="1:5" ht="45.75" customHeight="1" x14ac:dyDescent="0.25">
      <c r="A12" s="439" t="s">
        <v>1062</v>
      </c>
      <c r="B12" s="441" t="s">
        <v>1063</v>
      </c>
      <c r="C12" s="580"/>
      <c r="D12" s="200"/>
      <c r="E12" s="173"/>
    </row>
    <row r="13" spans="1:5" ht="47.25" x14ac:dyDescent="0.25">
      <c r="A13" s="466" t="s">
        <v>41</v>
      </c>
      <c r="B13" s="443" t="s">
        <v>1064</v>
      </c>
      <c r="C13" s="200">
        <v>1.1200000000000001</v>
      </c>
      <c r="D13" s="200">
        <v>7.45</v>
      </c>
      <c r="E13" s="173">
        <f t="shared" ref="E13:E21" si="0">C13+D13</f>
        <v>8.57</v>
      </c>
    </row>
    <row r="14" spans="1:5" ht="45.75" customHeight="1" x14ac:dyDescent="0.25">
      <c r="A14" s="442" t="s">
        <v>1167</v>
      </c>
      <c r="B14" s="443" t="s">
        <v>1065</v>
      </c>
      <c r="C14" s="200">
        <v>1.07</v>
      </c>
      <c r="D14" s="200">
        <v>7.45</v>
      </c>
      <c r="E14" s="173">
        <f t="shared" si="0"/>
        <v>8.52</v>
      </c>
    </row>
    <row r="15" spans="1:5" ht="31.5" x14ac:dyDescent="0.25">
      <c r="A15" s="442" t="s">
        <v>634</v>
      </c>
      <c r="B15" s="444" t="s">
        <v>1066</v>
      </c>
      <c r="C15" s="200">
        <v>1.1200000000000001</v>
      </c>
      <c r="D15" s="200">
        <v>7.45</v>
      </c>
      <c r="E15" s="173">
        <f t="shared" si="0"/>
        <v>8.57</v>
      </c>
    </row>
    <row r="16" spans="1:5" ht="94.5" x14ac:dyDescent="0.25">
      <c r="A16" s="442" t="s">
        <v>1086</v>
      </c>
      <c r="B16" s="444" t="s">
        <v>1067</v>
      </c>
      <c r="C16" s="200">
        <v>1.19</v>
      </c>
      <c r="D16" s="200">
        <v>7.45</v>
      </c>
      <c r="E16" s="173">
        <f t="shared" si="0"/>
        <v>8.64</v>
      </c>
    </row>
    <row r="17" spans="1:5" ht="47.25" x14ac:dyDescent="0.25">
      <c r="A17" s="467" t="s">
        <v>1068</v>
      </c>
      <c r="B17" s="445" t="s">
        <v>1069</v>
      </c>
      <c r="C17" s="200">
        <v>18.399999999999999</v>
      </c>
      <c r="D17" s="200">
        <v>24.38</v>
      </c>
      <c r="E17" s="173">
        <f t="shared" si="0"/>
        <v>42.78</v>
      </c>
    </row>
    <row r="18" spans="1:5" ht="47.25" x14ac:dyDescent="0.25">
      <c r="A18" s="468" t="s">
        <v>1070</v>
      </c>
      <c r="B18" s="445" t="s">
        <v>1071</v>
      </c>
      <c r="C18" s="200">
        <v>0.12</v>
      </c>
      <c r="D18" s="200">
        <v>23.04</v>
      </c>
      <c r="E18" s="173">
        <f t="shared" si="0"/>
        <v>23.16</v>
      </c>
    </row>
    <row r="19" spans="1:5" ht="47.25" x14ac:dyDescent="0.25">
      <c r="A19" s="469" t="s">
        <v>1072</v>
      </c>
      <c r="B19" s="445" t="s">
        <v>1073</v>
      </c>
      <c r="C19" s="200">
        <v>0.12</v>
      </c>
      <c r="D19" s="200">
        <v>27.66</v>
      </c>
      <c r="E19" s="173">
        <f t="shared" si="0"/>
        <v>27.78</v>
      </c>
    </row>
    <row r="20" spans="1:5" ht="47.25" x14ac:dyDescent="0.25">
      <c r="A20" s="470" t="s">
        <v>1074</v>
      </c>
      <c r="B20" s="445" t="s">
        <v>1075</v>
      </c>
      <c r="C20" s="200">
        <v>0.12</v>
      </c>
      <c r="D20" s="200">
        <v>33.19</v>
      </c>
      <c r="E20" s="173">
        <f t="shared" si="0"/>
        <v>33.309999999999995</v>
      </c>
    </row>
    <row r="21" spans="1:5" ht="47.25" x14ac:dyDescent="0.25">
      <c r="A21" s="470" t="s">
        <v>1076</v>
      </c>
      <c r="B21" s="445" t="s">
        <v>1077</v>
      </c>
      <c r="C21" s="200">
        <v>0.12</v>
      </c>
      <c r="D21" s="200">
        <v>66.38</v>
      </c>
      <c r="E21" s="173">
        <f t="shared" si="0"/>
        <v>66.5</v>
      </c>
    </row>
    <row r="22" spans="1:5" x14ac:dyDescent="0.25">
      <c r="C22" s="119"/>
      <c r="D22" s="119"/>
    </row>
    <row r="23" spans="1:5" x14ac:dyDescent="0.25">
      <c r="B23" s="36" t="s">
        <v>38</v>
      </c>
      <c r="C23" s="119"/>
      <c r="D23" s="119"/>
      <c r="E23" s="4" t="s">
        <v>661</v>
      </c>
    </row>
  </sheetData>
  <mergeCells count="3">
    <mergeCell ref="A7:E7"/>
    <mergeCell ref="A8:E8"/>
    <mergeCell ref="C2:E2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7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FFFF"/>
    <pageSetUpPr fitToPage="1"/>
  </sheetPr>
  <dimension ref="A1:E17"/>
  <sheetViews>
    <sheetView view="pageBreakPreview" zoomScale="60" zoomScaleNormal="100" workbookViewId="0">
      <selection activeCell="D13" sqref="D13"/>
    </sheetView>
  </sheetViews>
  <sheetFormatPr defaultColWidth="9.140625" defaultRowHeight="18.75" x14ac:dyDescent="0.3"/>
  <cols>
    <col min="1" max="1" width="6.5703125" style="53" customWidth="1"/>
    <col min="2" max="2" width="58.140625" style="53" customWidth="1"/>
    <col min="3" max="3" width="20.28515625" style="53" customWidth="1"/>
    <col min="4" max="4" width="22.140625" style="95" customWidth="1"/>
    <col min="5" max="5" width="20" style="53" customWidth="1"/>
    <col min="6" max="16384" width="9.140625" style="53"/>
  </cols>
  <sheetData>
    <row r="1" spans="1:5" x14ac:dyDescent="0.3">
      <c r="A1" s="121"/>
      <c r="C1" s="95"/>
      <c r="D1" s="350"/>
      <c r="E1" s="350" t="s">
        <v>0</v>
      </c>
    </row>
    <row r="2" spans="1:5" x14ac:dyDescent="0.3">
      <c r="A2" s="121"/>
      <c r="B2" s="214"/>
      <c r="C2" s="486" t="s">
        <v>35</v>
      </c>
      <c r="D2" s="486"/>
      <c r="E2" s="486"/>
    </row>
    <row r="3" spans="1:5" x14ac:dyDescent="0.3">
      <c r="A3" s="121"/>
      <c r="C3" s="95"/>
      <c r="D3" s="350"/>
      <c r="E3" s="350" t="s">
        <v>1</v>
      </c>
    </row>
    <row r="4" spans="1:5" x14ac:dyDescent="0.3">
      <c r="A4" s="121"/>
      <c r="C4" s="95"/>
      <c r="D4" s="350"/>
      <c r="E4" s="350" t="s">
        <v>567</v>
      </c>
    </row>
    <row r="5" spans="1:5" x14ac:dyDescent="0.3">
      <c r="A5" s="121"/>
      <c r="C5" s="95"/>
      <c r="D5" s="350"/>
      <c r="E5" s="374" t="s">
        <v>1172</v>
      </c>
    </row>
    <row r="6" spans="1:5" x14ac:dyDescent="0.3">
      <c r="A6" s="121"/>
      <c r="B6" s="121"/>
      <c r="C6" s="121"/>
      <c r="D6" s="122"/>
      <c r="E6" s="121"/>
    </row>
    <row r="7" spans="1:5" x14ac:dyDescent="0.3">
      <c r="A7" s="506" t="s">
        <v>2</v>
      </c>
      <c r="B7" s="506"/>
      <c r="C7" s="506"/>
      <c r="D7" s="506"/>
      <c r="E7" s="506"/>
    </row>
    <row r="8" spans="1:5" ht="27.75" customHeight="1" x14ac:dyDescent="0.3">
      <c r="A8" s="498" t="s">
        <v>1187</v>
      </c>
      <c r="B8" s="498"/>
      <c r="C8" s="498"/>
      <c r="D8" s="498"/>
      <c r="E8" s="498"/>
    </row>
    <row r="9" spans="1:5" ht="75" x14ac:dyDescent="0.3">
      <c r="A9" s="70" t="s">
        <v>5</v>
      </c>
      <c r="B9" s="71" t="s">
        <v>6</v>
      </c>
      <c r="C9" s="72" t="s">
        <v>438</v>
      </c>
      <c r="D9" s="179" t="s">
        <v>977</v>
      </c>
      <c r="E9" s="73" t="s">
        <v>440</v>
      </c>
    </row>
    <row r="10" spans="1:5" x14ac:dyDescent="0.3">
      <c r="A10" s="123">
        <v>1</v>
      </c>
      <c r="B10" s="123">
        <v>2</v>
      </c>
      <c r="C10" s="124">
        <v>3</v>
      </c>
      <c r="D10" s="125">
        <v>4</v>
      </c>
      <c r="E10" s="126">
        <v>5</v>
      </c>
    </row>
    <row r="11" spans="1:5" ht="37.5" x14ac:dyDescent="0.3">
      <c r="A11" s="136">
        <v>1</v>
      </c>
      <c r="B11" s="52" t="s">
        <v>562</v>
      </c>
      <c r="C11" s="390">
        <v>3.56</v>
      </c>
      <c r="D11" s="129">
        <v>22.21</v>
      </c>
      <c r="E11" s="130">
        <f>D11+C11</f>
        <v>25.77</v>
      </c>
    </row>
    <row r="12" spans="1:5" ht="37.5" x14ac:dyDescent="0.3">
      <c r="A12" s="136">
        <v>2</v>
      </c>
      <c r="B12" s="52" t="s">
        <v>866</v>
      </c>
      <c r="C12" s="390">
        <v>1.92</v>
      </c>
      <c r="D12" s="129">
        <v>29.41</v>
      </c>
      <c r="E12" s="130">
        <f>D12+C12</f>
        <v>31.33</v>
      </c>
    </row>
    <row r="13" spans="1:5" ht="56.25" x14ac:dyDescent="0.3">
      <c r="A13" s="136">
        <v>3</v>
      </c>
      <c r="B13" s="52" t="s">
        <v>563</v>
      </c>
      <c r="C13" s="137" t="s">
        <v>564</v>
      </c>
      <c r="D13" s="129">
        <v>166.92</v>
      </c>
      <c r="E13" s="130"/>
    </row>
    <row r="14" spans="1:5" ht="37.5" x14ac:dyDescent="0.3">
      <c r="A14" s="136">
        <v>4</v>
      </c>
      <c r="B14" s="52" t="s">
        <v>565</v>
      </c>
      <c r="C14" s="96"/>
      <c r="D14" s="129">
        <v>21.01</v>
      </c>
      <c r="E14" s="130">
        <f t="shared" ref="E14" si="0">D14+C14</f>
        <v>21.01</v>
      </c>
    </row>
    <row r="17" spans="1:5" x14ac:dyDescent="0.3">
      <c r="A17" s="53" t="s">
        <v>37</v>
      </c>
      <c r="E17" s="53" t="s">
        <v>645</v>
      </c>
    </row>
  </sheetData>
  <mergeCells count="3">
    <mergeCell ref="A7:E7"/>
    <mergeCell ref="A8:E8"/>
    <mergeCell ref="C2:E2"/>
  </mergeCells>
  <pageMargins left="0.70866141732283472" right="0.70866141732283472" top="0.74803149606299213" bottom="0.74803149606299213" header="0.31496062992125984" footer="0.31496062992125984"/>
  <pageSetup paperSize="9" scale="68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0000"/>
    <pageSetUpPr fitToPage="1"/>
  </sheetPr>
  <dimension ref="A1:E65"/>
  <sheetViews>
    <sheetView view="pageBreakPreview" topLeftCell="A31" zoomScale="60" zoomScaleNormal="100" workbookViewId="0">
      <selection activeCell="C48" sqref="C48:C62"/>
    </sheetView>
  </sheetViews>
  <sheetFormatPr defaultColWidth="9.140625" defaultRowHeight="15" x14ac:dyDescent="0.25"/>
  <cols>
    <col min="1" max="1" width="9.85546875" style="4" customWidth="1"/>
    <col min="2" max="2" width="81.85546875" style="4" customWidth="1"/>
    <col min="3" max="3" width="19.140625" style="4" customWidth="1"/>
    <col min="4" max="4" width="21.5703125" style="4" customWidth="1"/>
    <col min="5" max="5" width="18.140625" style="224" customWidth="1"/>
    <col min="6" max="16384" width="9.140625" style="4"/>
  </cols>
  <sheetData>
    <row r="1" spans="1:5" ht="18.75" x14ac:dyDescent="0.3">
      <c r="B1" s="218"/>
      <c r="C1" s="217"/>
      <c r="D1" s="217"/>
      <c r="E1" s="219" t="s">
        <v>0</v>
      </c>
    </row>
    <row r="2" spans="1:5" ht="18.75" x14ac:dyDescent="0.3">
      <c r="B2" s="507" t="s">
        <v>35</v>
      </c>
      <c r="C2" s="507"/>
      <c r="D2" s="507"/>
      <c r="E2" s="507"/>
    </row>
    <row r="3" spans="1:5" ht="18.75" x14ac:dyDescent="0.3">
      <c r="B3" s="218"/>
      <c r="C3" s="217"/>
      <c r="D3" s="217"/>
      <c r="E3" s="219" t="s">
        <v>1</v>
      </c>
    </row>
    <row r="4" spans="1:5" ht="18.75" x14ac:dyDescent="0.3">
      <c r="B4" s="218"/>
      <c r="C4" s="217"/>
      <c r="D4" s="217"/>
      <c r="E4" s="219" t="s">
        <v>567</v>
      </c>
    </row>
    <row r="5" spans="1:5" ht="18.75" x14ac:dyDescent="0.3">
      <c r="B5" s="218"/>
      <c r="D5" s="510" t="s">
        <v>1172</v>
      </c>
      <c r="E5" s="511"/>
    </row>
    <row r="7" spans="1:5" x14ac:dyDescent="0.25">
      <c r="A7" s="493" t="s">
        <v>2</v>
      </c>
      <c r="B7" s="493"/>
      <c r="C7" s="493"/>
      <c r="D7" s="493"/>
      <c r="E7" s="493"/>
    </row>
    <row r="8" spans="1:5" ht="15.75" customHeight="1" x14ac:dyDescent="0.25">
      <c r="A8" s="508" t="s">
        <v>1179</v>
      </c>
      <c r="B8" s="508"/>
      <c r="C8" s="508"/>
      <c r="D8" s="508"/>
      <c r="E8" s="508"/>
    </row>
    <row r="10" spans="1:5" ht="60" x14ac:dyDescent="0.25">
      <c r="A10" s="1" t="s">
        <v>5</v>
      </c>
      <c r="B10" s="33" t="s">
        <v>6</v>
      </c>
      <c r="C10" s="34" t="s">
        <v>438</v>
      </c>
      <c r="D10" s="179" t="s">
        <v>977</v>
      </c>
      <c r="E10" s="60" t="s">
        <v>440</v>
      </c>
    </row>
    <row r="11" spans="1:5" x14ac:dyDescent="0.25">
      <c r="A11" s="1">
        <v>1</v>
      </c>
      <c r="B11" s="2">
        <v>2</v>
      </c>
      <c r="C11" s="50">
        <v>3</v>
      </c>
      <c r="D11" s="50">
        <v>4</v>
      </c>
      <c r="E11" s="105">
        <v>5</v>
      </c>
    </row>
    <row r="12" spans="1:5" x14ac:dyDescent="0.25">
      <c r="A12" s="22" t="s">
        <v>39</v>
      </c>
      <c r="B12" s="23" t="s">
        <v>40</v>
      </c>
      <c r="C12" s="51"/>
      <c r="D12" s="51"/>
      <c r="E12" s="220"/>
    </row>
    <row r="13" spans="1:5" ht="18.75" customHeight="1" x14ac:dyDescent="0.25">
      <c r="A13" s="22" t="s">
        <v>41</v>
      </c>
      <c r="B13" s="23" t="s">
        <v>42</v>
      </c>
      <c r="C13" s="51"/>
      <c r="D13" s="51"/>
      <c r="E13" s="220"/>
    </row>
    <row r="14" spans="1:5" x14ac:dyDescent="0.25">
      <c r="A14" s="22" t="s">
        <v>104</v>
      </c>
      <c r="B14" s="23" t="s">
        <v>105</v>
      </c>
      <c r="C14" s="51"/>
      <c r="D14" s="51"/>
      <c r="E14" s="220"/>
    </row>
    <row r="15" spans="1:5" ht="18.75" x14ac:dyDescent="0.3">
      <c r="A15" s="10" t="s">
        <v>43</v>
      </c>
      <c r="B15" s="11" t="s">
        <v>44</v>
      </c>
      <c r="C15" s="473">
        <v>0.25</v>
      </c>
      <c r="D15" s="359">
        <v>24.74</v>
      </c>
      <c r="E15" s="221">
        <f>C15+D15</f>
        <v>24.99</v>
      </c>
    </row>
    <row r="16" spans="1:5" ht="18.75" x14ac:dyDescent="0.3">
      <c r="A16" s="10" t="s">
        <v>45</v>
      </c>
      <c r="B16" s="11" t="s">
        <v>46</v>
      </c>
      <c r="C16" s="473"/>
      <c r="D16" s="359"/>
      <c r="E16" s="221"/>
    </row>
    <row r="17" spans="1:5" ht="18.75" x14ac:dyDescent="0.3">
      <c r="A17" s="10" t="s">
        <v>47</v>
      </c>
      <c r="B17" s="11" t="s">
        <v>48</v>
      </c>
      <c r="C17" s="473">
        <v>0.25</v>
      </c>
      <c r="D17" s="359">
        <v>24.74</v>
      </c>
      <c r="E17" s="221">
        <f t="shared" ref="E17:E63" si="0">C17+D17</f>
        <v>24.99</v>
      </c>
    </row>
    <row r="18" spans="1:5" ht="18.75" x14ac:dyDescent="0.3">
      <c r="A18" s="10" t="s">
        <v>49</v>
      </c>
      <c r="B18" s="11" t="s">
        <v>50</v>
      </c>
      <c r="C18" s="473">
        <v>0.25</v>
      </c>
      <c r="D18" s="359">
        <v>37.11</v>
      </c>
      <c r="E18" s="221">
        <f t="shared" si="0"/>
        <v>37.36</v>
      </c>
    </row>
    <row r="19" spans="1:5" ht="18.75" x14ac:dyDescent="0.3">
      <c r="A19" s="12" t="s">
        <v>51</v>
      </c>
      <c r="B19" s="13" t="s">
        <v>52</v>
      </c>
      <c r="C19" s="473">
        <v>0.25</v>
      </c>
      <c r="D19" s="359">
        <v>24.74</v>
      </c>
      <c r="E19" s="221">
        <f t="shared" si="0"/>
        <v>24.99</v>
      </c>
    </row>
    <row r="20" spans="1:5" ht="28.5" x14ac:dyDescent="0.25">
      <c r="A20" s="25" t="s">
        <v>102</v>
      </c>
      <c r="B20" s="26" t="s">
        <v>103</v>
      </c>
      <c r="C20" s="391"/>
      <c r="D20" s="57"/>
      <c r="E20" s="222"/>
    </row>
    <row r="21" spans="1:5" ht="18.75" x14ac:dyDescent="0.3">
      <c r="A21" s="10" t="s">
        <v>53</v>
      </c>
      <c r="B21" s="11" t="s">
        <v>54</v>
      </c>
      <c r="C21" s="473">
        <v>0.25</v>
      </c>
      <c r="D21" s="359">
        <v>24.74</v>
      </c>
      <c r="E21" s="221">
        <f t="shared" si="0"/>
        <v>24.99</v>
      </c>
    </row>
    <row r="22" spans="1:5" ht="18.75" x14ac:dyDescent="0.3">
      <c r="A22" s="10" t="s">
        <v>55</v>
      </c>
      <c r="B22" s="11" t="s">
        <v>56</v>
      </c>
      <c r="C22" s="473">
        <v>0.25</v>
      </c>
      <c r="D22" s="359">
        <v>37.11</v>
      </c>
      <c r="E22" s="221">
        <f t="shared" si="0"/>
        <v>37.36</v>
      </c>
    </row>
    <row r="23" spans="1:5" ht="18.75" x14ac:dyDescent="0.3">
      <c r="A23" s="10" t="s">
        <v>57</v>
      </c>
      <c r="B23" s="11" t="s">
        <v>58</v>
      </c>
      <c r="C23" s="473">
        <v>9.4700000000000006</v>
      </c>
      <c r="D23" s="359">
        <v>24.74</v>
      </c>
      <c r="E23" s="221">
        <f t="shared" si="0"/>
        <v>34.21</v>
      </c>
    </row>
    <row r="24" spans="1:5" ht="18.75" x14ac:dyDescent="0.3">
      <c r="A24" s="10" t="s">
        <v>57</v>
      </c>
      <c r="B24" s="11" t="s">
        <v>805</v>
      </c>
      <c r="C24" s="395">
        <v>28.12</v>
      </c>
      <c r="D24" s="223">
        <v>24.74</v>
      </c>
      <c r="E24" s="221">
        <f t="shared" si="0"/>
        <v>52.86</v>
      </c>
    </row>
    <row r="25" spans="1:5" ht="18.75" x14ac:dyDescent="0.3">
      <c r="A25" s="10" t="s">
        <v>59</v>
      </c>
      <c r="B25" s="11" t="s">
        <v>60</v>
      </c>
      <c r="C25" s="473">
        <v>9.4700000000000006</v>
      </c>
      <c r="D25" s="359">
        <v>74.23</v>
      </c>
      <c r="E25" s="221">
        <f t="shared" si="0"/>
        <v>83.7</v>
      </c>
    </row>
    <row r="26" spans="1:5" ht="18.75" x14ac:dyDescent="0.3">
      <c r="A26" s="10" t="s">
        <v>61</v>
      </c>
      <c r="B26" s="11" t="s">
        <v>62</v>
      </c>
      <c r="C26" s="473">
        <v>22.62</v>
      </c>
      <c r="D26" s="359">
        <v>113.72</v>
      </c>
      <c r="E26" s="221">
        <f t="shared" si="0"/>
        <v>136.34</v>
      </c>
    </row>
    <row r="27" spans="1:5" x14ac:dyDescent="0.25">
      <c r="A27" s="24" t="s">
        <v>100</v>
      </c>
      <c r="B27" s="21" t="s">
        <v>101</v>
      </c>
      <c r="C27" s="391"/>
      <c r="D27" s="57"/>
      <c r="E27" s="222"/>
    </row>
    <row r="28" spans="1:5" x14ac:dyDescent="0.25">
      <c r="A28" s="14" t="s">
        <v>63</v>
      </c>
      <c r="B28" s="11" t="s">
        <v>64</v>
      </c>
      <c r="C28" s="187"/>
      <c r="D28" s="58"/>
      <c r="E28" s="221"/>
    </row>
    <row r="29" spans="1:5" ht="18.75" x14ac:dyDescent="0.3">
      <c r="A29" s="14" t="s">
        <v>65</v>
      </c>
      <c r="B29" s="11" t="s">
        <v>48</v>
      </c>
      <c r="C29" s="473">
        <v>0.25</v>
      </c>
      <c r="D29" s="359">
        <v>24.74</v>
      </c>
      <c r="E29" s="221">
        <f t="shared" si="0"/>
        <v>24.99</v>
      </c>
    </row>
    <row r="30" spans="1:5" ht="18.75" x14ac:dyDescent="0.3">
      <c r="A30" s="15" t="s">
        <v>66</v>
      </c>
      <c r="B30" s="11" t="s">
        <v>50</v>
      </c>
      <c r="C30" s="473">
        <v>0.25</v>
      </c>
      <c r="D30" s="359">
        <v>37.11</v>
      </c>
      <c r="E30" s="221">
        <f t="shared" si="0"/>
        <v>37.36</v>
      </c>
    </row>
    <row r="31" spans="1:5" ht="18.75" x14ac:dyDescent="0.3">
      <c r="A31" s="10" t="s">
        <v>67</v>
      </c>
      <c r="B31" s="11" t="s">
        <v>68</v>
      </c>
      <c r="C31" s="473"/>
      <c r="D31" s="359"/>
      <c r="E31" s="221"/>
    </row>
    <row r="32" spans="1:5" ht="18.75" x14ac:dyDescent="0.3">
      <c r="A32" s="10" t="s">
        <v>69</v>
      </c>
      <c r="B32" s="11" t="s">
        <v>48</v>
      </c>
      <c r="C32" s="473">
        <v>0.25</v>
      </c>
      <c r="D32" s="359">
        <v>24.74</v>
      </c>
      <c r="E32" s="221">
        <f t="shared" si="0"/>
        <v>24.99</v>
      </c>
    </row>
    <row r="33" spans="1:5" ht="18.75" x14ac:dyDescent="0.3">
      <c r="A33" s="10" t="s">
        <v>70</v>
      </c>
      <c r="B33" s="11" t="s">
        <v>50</v>
      </c>
      <c r="C33" s="473">
        <v>0.25</v>
      </c>
      <c r="D33" s="359">
        <v>33.11</v>
      </c>
      <c r="E33" s="221">
        <f t="shared" si="0"/>
        <v>33.36</v>
      </c>
    </row>
    <row r="34" spans="1:5" ht="18.75" x14ac:dyDescent="0.3">
      <c r="A34" s="10" t="s">
        <v>71</v>
      </c>
      <c r="B34" s="11" t="s">
        <v>72</v>
      </c>
      <c r="C34" s="473"/>
      <c r="D34" s="359"/>
      <c r="E34" s="221"/>
    </row>
    <row r="35" spans="1:5" ht="18.75" x14ac:dyDescent="0.3">
      <c r="A35" s="10" t="s">
        <v>73</v>
      </c>
      <c r="B35" s="11" t="s">
        <v>48</v>
      </c>
      <c r="C35" s="473">
        <v>0.25</v>
      </c>
      <c r="D35" s="359">
        <v>24.74</v>
      </c>
      <c r="E35" s="221">
        <f t="shared" si="0"/>
        <v>24.99</v>
      </c>
    </row>
    <row r="36" spans="1:5" ht="18.75" x14ac:dyDescent="0.3">
      <c r="A36" s="10" t="s">
        <v>74</v>
      </c>
      <c r="B36" s="11" t="s">
        <v>50</v>
      </c>
      <c r="C36" s="473">
        <v>0.25</v>
      </c>
      <c r="D36" s="359">
        <v>37.11</v>
      </c>
      <c r="E36" s="221">
        <f t="shared" si="0"/>
        <v>37.36</v>
      </c>
    </row>
    <row r="37" spans="1:5" ht="18.75" x14ac:dyDescent="0.3">
      <c r="A37" s="10" t="s">
        <v>75</v>
      </c>
      <c r="B37" s="11" t="s">
        <v>76</v>
      </c>
      <c r="C37" s="473">
        <v>0.25</v>
      </c>
      <c r="D37" s="359">
        <v>24.74</v>
      </c>
      <c r="E37" s="221">
        <f t="shared" si="0"/>
        <v>24.99</v>
      </c>
    </row>
    <row r="38" spans="1:5" ht="18.75" x14ac:dyDescent="0.3">
      <c r="A38" s="16" t="s">
        <v>77</v>
      </c>
      <c r="B38" s="13" t="s">
        <v>483</v>
      </c>
      <c r="C38" s="473">
        <v>0.25</v>
      </c>
      <c r="D38" s="359">
        <v>37.11</v>
      </c>
      <c r="E38" s="221">
        <f t="shared" si="0"/>
        <v>37.36</v>
      </c>
    </row>
    <row r="39" spans="1:5" ht="18.75" x14ac:dyDescent="0.3">
      <c r="A39" s="16" t="s">
        <v>78</v>
      </c>
      <c r="B39" s="13" t="s">
        <v>79</v>
      </c>
      <c r="C39" s="473">
        <v>0.25</v>
      </c>
      <c r="D39" s="359">
        <v>37.11</v>
      </c>
      <c r="E39" s="221">
        <f t="shared" si="0"/>
        <v>37.36</v>
      </c>
    </row>
    <row r="40" spans="1:5" ht="18.75" x14ac:dyDescent="0.3">
      <c r="A40" s="16" t="s">
        <v>80</v>
      </c>
      <c r="B40" s="17" t="s">
        <v>81</v>
      </c>
      <c r="C40" s="473">
        <v>0.25</v>
      </c>
      <c r="D40" s="359">
        <v>24.74</v>
      </c>
      <c r="E40" s="221">
        <f t="shared" si="0"/>
        <v>24.99</v>
      </c>
    </row>
    <row r="41" spans="1:5" ht="18.75" x14ac:dyDescent="0.3">
      <c r="A41" s="10" t="s">
        <v>82</v>
      </c>
      <c r="B41" s="11" t="s">
        <v>83</v>
      </c>
      <c r="C41" s="473">
        <v>0.25</v>
      </c>
      <c r="D41" s="359">
        <v>24.74</v>
      </c>
      <c r="E41" s="221">
        <f t="shared" si="0"/>
        <v>24.99</v>
      </c>
    </row>
    <row r="42" spans="1:5" ht="18.75" x14ac:dyDescent="0.3">
      <c r="A42" s="10" t="s">
        <v>84</v>
      </c>
      <c r="B42" s="11" t="s">
        <v>85</v>
      </c>
      <c r="C42" s="473">
        <v>0.25</v>
      </c>
      <c r="D42" s="359">
        <v>37.11</v>
      </c>
      <c r="E42" s="221">
        <f t="shared" si="0"/>
        <v>37.36</v>
      </c>
    </row>
    <row r="43" spans="1:5" ht="18.75" x14ac:dyDescent="0.3">
      <c r="A43" s="10" t="s">
        <v>86</v>
      </c>
      <c r="B43" s="11" t="s">
        <v>87</v>
      </c>
      <c r="C43" s="473">
        <v>0.25</v>
      </c>
      <c r="D43" s="359">
        <v>37.11</v>
      </c>
      <c r="E43" s="221">
        <f t="shared" si="0"/>
        <v>37.36</v>
      </c>
    </row>
    <row r="44" spans="1:5" ht="18.75" x14ac:dyDescent="0.3">
      <c r="A44" s="10" t="s">
        <v>88</v>
      </c>
      <c r="B44" s="11" t="s">
        <v>89</v>
      </c>
      <c r="C44" s="473">
        <v>0.25</v>
      </c>
      <c r="D44" s="359">
        <v>61.85</v>
      </c>
      <c r="E44" s="221">
        <f t="shared" si="0"/>
        <v>62.1</v>
      </c>
    </row>
    <row r="45" spans="1:5" ht="18.75" x14ac:dyDescent="0.3">
      <c r="A45" s="16" t="s">
        <v>90</v>
      </c>
      <c r="B45" s="13" t="s">
        <v>91</v>
      </c>
      <c r="C45" s="473">
        <v>0.25</v>
      </c>
      <c r="D45" s="359">
        <v>49.48</v>
      </c>
      <c r="E45" s="221">
        <f t="shared" si="0"/>
        <v>49.73</v>
      </c>
    </row>
    <row r="46" spans="1:5" ht="18.75" x14ac:dyDescent="0.3">
      <c r="A46" s="10" t="s">
        <v>92</v>
      </c>
      <c r="B46" s="11" t="s">
        <v>93</v>
      </c>
      <c r="C46" s="473">
        <v>0.25</v>
      </c>
      <c r="D46" s="359">
        <v>24.74</v>
      </c>
      <c r="E46" s="221">
        <f t="shared" si="0"/>
        <v>24.99</v>
      </c>
    </row>
    <row r="47" spans="1:5" x14ac:dyDescent="0.25">
      <c r="A47" s="20" t="s">
        <v>99</v>
      </c>
      <c r="B47" s="21" t="s">
        <v>598</v>
      </c>
      <c r="C47" s="391"/>
      <c r="D47" s="57"/>
      <c r="E47" s="222"/>
    </row>
    <row r="48" spans="1:5" ht="18.75" x14ac:dyDescent="0.3">
      <c r="A48" s="10" t="s">
        <v>94</v>
      </c>
      <c r="B48" s="11" t="s">
        <v>929</v>
      </c>
      <c r="C48" s="473">
        <v>30.25</v>
      </c>
      <c r="D48" s="359">
        <v>120.23</v>
      </c>
      <c r="E48" s="221">
        <f t="shared" si="0"/>
        <v>150.48000000000002</v>
      </c>
    </row>
    <row r="49" spans="1:5" ht="18.75" hidden="1" x14ac:dyDescent="0.3">
      <c r="A49" s="10" t="s">
        <v>599</v>
      </c>
      <c r="B49" s="184" t="s">
        <v>510</v>
      </c>
      <c r="C49" s="473">
        <v>29.97</v>
      </c>
      <c r="D49" s="359">
        <v>106.18</v>
      </c>
      <c r="E49" s="221">
        <f t="shared" si="0"/>
        <v>136.15</v>
      </c>
    </row>
    <row r="50" spans="1:5" ht="18.75" x14ac:dyDescent="0.3">
      <c r="A50" s="10" t="s">
        <v>600</v>
      </c>
      <c r="B50" s="11" t="s">
        <v>487</v>
      </c>
      <c r="C50" s="473">
        <v>2.44</v>
      </c>
      <c r="D50" s="359">
        <v>120.23</v>
      </c>
      <c r="E50" s="221">
        <f>C50+D50</f>
        <v>122.67</v>
      </c>
    </row>
    <row r="51" spans="1:5" ht="18.75" x14ac:dyDescent="0.3">
      <c r="A51" s="16" t="s">
        <v>601</v>
      </c>
      <c r="B51" s="17" t="s">
        <v>95</v>
      </c>
      <c r="C51" s="473">
        <v>24.71</v>
      </c>
      <c r="D51" s="359">
        <v>189.48</v>
      </c>
      <c r="E51" s="221">
        <f t="shared" si="0"/>
        <v>214.19</v>
      </c>
    </row>
    <row r="52" spans="1:5" ht="18.75" x14ac:dyDescent="0.3">
      <c r="A52" s="16" t="s">
        <v>602</v>
      </c>
      <c r="B52" s="11" t="s">
        <v>487</v>
      </c>
      <c r="C52" s="473">
        <v>2.9</v>
      </c>
      <c r="D52" s="359">
        <v>189.48</v>
      </c>
      <c r="E52" s="221">
        <f t="shared" si="0"/>
        <v>192.38</v>
      </c>
    </row>
    <row r="53" spans="1:5" ht="18.75" x14ac:dyDescent="0.3">
      <c r="A53" s="16" t="s">
        <v>603</v>
      </c>
      <c r="B53" s="17" t="s">
        <v>96</v>
      </c>
      <c r="C53" s="473">
        <v>25.08</v>
      </c>
      <c r="D53" s="359">
        <v>94.74</v>
      </c>
      <c r="E53" s="221">
        <f t="shared" si="0"/>
        <v>119.82</v>
      </c>
    </row>
    <row r="54" spans="1:5" ht="18.75" x14ac:dyDescent="0.3">
      <c r="A54" s="16" t="s">
        <v>604</v>
      </c>
      <c r="B54" s="17" t="s">
        <v>487</v>
      </c>
      <c r="C54" s="473">
        <v>2.83</v>
      </c>
      <c r="D54" s="359">
        <v>94.74</v>
      </c>
      <c r="E54" s="221">
        <f t="shared" si="0"/>
        <v>97.57</v>
      </c>
    </row>
    <row r="55" spans="1:5" ht="18.75" x14ac:dyDescent="0.3">
      <c r="A55" s="10" t="s">
        <v>605</v>
      </c>
      <c r="B55" s="11" t="s">
        <v>97</v>
      </c>
      <c r="C55" s="473">
        <v>25.08</v>
      </c>
      <c r="D55" s="359">
        <v>94.74</v>
      </c>
      <c r="E55" s="221">
        <f t="shared" si="0"/>
        <v>119.82</v>
      </c>
    </row>
    <row r="56" spans="1:5" ht="18.75" x14ac:dyDescent="0.3">
      <c r="A56" s="10" t="s">
        <v>606</v>
      </c>
      <c r="B56" s="17" t="s">
        <v>487</v>
      </c>
      <c r="C56" s="473">
        <v>2.83</v>
      </c>
      <c r="D56" s="359">
        <v>94.74</v>
      </c>
      <c r="E56" s="221">
        <f t="shared" si="0"/>
        <v>97.57</v>
      </c>
    </row>
    <row r="57" spans="1:5" ht="30" x14ac:dyDescent="0.25">
      <c r="A57" s="19" t="s">
        <v>759</v>
      </c>
      <c r="B57" s="18" t="s">
        <v>98</v>
      </c>
      <c r="C57" s="474"/>
      <c r="D57" s="223">
        <v>49.48</v>
      </c>
      <c r="E57" s="221">
        <f t="shared" ref="E57:E62" si="1">C57+D57</f>
        <v>49.48</v>
      </c>
    </row>
    <row r="58" spans="1:5" ht="39.75" customHeight="1" x14ac:dyDescent="0.25">
      <c r="A58" s="296" t="s">
        <v>253</v>
      </c>
      <c r="B58" s="27" t="s">
        <v>1055</v>
      </c>
      <c r="C58" s="475">
        <v>0.25</v>
      </c>
      <c r="D58" s="359">
        <v>47.83</v>
      </c>
      <c r="E58" s="58">
        <f t="shared" si="1"/>
        <v>48.08</v>
      </c>
    </row>
    <row r="59" spans="1:5" ht="42.75" customHeight="1" x14ac:dyDescent="0.25">
      <c r="A59" s="296" t="s">
        <v>254</v>
      </c>
      <c r="B59" s="27" t="s">
        <v>1056</v>
      </c>
      <c r="C59" s="475">
        <v>0.25</v>
      </c>
      <c r="D59" s="359">
        <v>59.79</v>
      </c>
      <c r="E59" s="58">
        <f t="shared" si="1"/>
        <v>60.04</v>
      </c>
    </row>
    <row r="60" spans="1:5" ht="45" x14ac:dyDescent="0.25">
      <c r="A60" s="17">
        <v>4</v>
      </c>
      <c r="B60" s="435" t="s">
        <v>1057</v>
      </c>
      <c r="C60" s="475">
        <v>0.25</v>
      </c>
      <c r="D60" s="359">
        <v>87.69</v>
      </c>
      <c r="E60" s="58">
        <f t="shared" si="1"/>
        <v>87.94</v>
      </c>
    </row>
    <row r="61" spans="1:5" ht="30" x14ac:dyDescent="0.25">
      <c r="A61" s="17">
        <v>5</v>
      </c>
      <c r="B61" s="435" t="s">
        <v>1058</v>
      </c>
      <c r="C61" s="475">
        <v>0.25</v>
      </c>
      <c r="D61" s="359">
        <v>22.32</v>
      </c>
      <c r="E61" s="58">
        <f t="shared" si="1"/>
        <v>22.57</v>
      </c>
    </row>
    <row r="62" spans="1:5" ht="45" x14ac:dyDescent="0.25">
      <c r="A62" s="17">
        <v>6</v>
      </c>
      <c r="B62" s="435" t="s">
        <v>1059</v>
      </c>
      <c r="C62" s="475">
        <v>0.25</v>
      </c>
      <c r="D62" s="50">
        <v>31.89</v>
      </c>
      <c r="E62" s="58">
        <f t="shared" si="1"/>
        <v>32.14</v>
      </c>
    </row>
    <row r="63" spans="1:5" x14ac:dyDescent="0.25">
      <c r="A63" s="19" t="s">
        <v>376</v>
      </c>
      <c r="B63" s="27" t="s">
        <v>106</v>
      </c>
      <c r="C63" s="59"/>
      <c r="D63" s="359">
        <v>10.39</v>
      </c>
      <c r="E63" s="221">
        <f t="shared" si="0"/>
        <v>10.39</v>
      </c>
    </row>
    <row r="65" spans="2:5" x14ac:dyDescent="0.25">
      <c r="B65" s="28" t="s">
        <v>38</v>
      </c>
      <c r="D65" s="509" t="s">
        <v>661</v>
      </c>
      <c r="E65" s="509"/>
    </row>
  </sheetData>
  <mergeCells count="5">
    <mergeCell ref="B2:E2"/>
    <mergeCell ref="A7:E7"/>
    <mergeCell ref="A8:E8"/>
    <mergeCell ref="D65:E65"/>
    <mergeCell ref="D5:E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18</vt:i4>
      </vt:variant>
      <vt:variant>
        <vt:lpstr>Именованные диапазоны</vt:lpstr>
      </vt:variant>
      <vt:variant>
        <vt:i4>12</vt:i4>
      </vt:variant>
    </vt:vector>
  </HeadingPairs>
  <TitlesOfParts>
    <vt:vector size="30" baseType="lpstr">
      <vt:lpstr>Консультация</vt:lpstr>
      <vt:lpstr>прием</vt:lpstr>
      <vt:lpstr>психотерапевт</vt:lpstr>
      <vt:lpstr>УЗИ</vt:lpstr>
      <vt:lpstr>Изотопы</vt:lpstr>
      <vt:lpstr>КДЛ</vt:lpstr>
      <vt:lpstr>Цитология</vt:lpstr>
      <vt:lpstr>морфология</vt:lpstr>
      <vt:lpstr>рентген</vt:lpstr>
      <vt:lpstr>кт </vt:lpstr>
      <vt:lpstr>мрт </vt:lpstr>
      <vt:lpstr>эндоскопия </vt:lpstr>
      <vt:lpstr>операции</vt:lpstr>
      <vt:lpstr>ПЛАСТИЧЕСКАЯ ХИРУРГИЯ</vt:lpstr>
      <vt:lpstr>Пребывание в палатах</vt:lpstr>
      <vt:lpstr>осмотр терапевта</vt:lpstr>
      <vt:lpstr>Палаты повыш.комф. иностранцы</vt:lpstr>
      <vt:lpstr>ритуалы </vt:lpstr>
      <vt:lpstr>КДЛ!Заголовки_для_печати</vt:lpstr>
      <vt:lpstr>'кт '!Заголовки_для_печати</vt:lpstr>
      <vt:lpstr>операции!Заголовки_для_печати</vt:lpstr>
      <vt:lpstr>Изотопы!Область_печати</vt:lpstr>
      <vt:lpstr>КДЛ!Область_печати</vt:lpstr>
      <vt:lpstr>Консультация!Область_печати</vt:lpstr>
      <vt:lpstr>'кт '!Область_печати</vt:lpstr>
      <vt:lpstr>операции!Область_печати</vt:lpstr>
      <vt:lpstr>'Палаты повыш.комф. иностранцы'!Область_печати</vt:lpstr>
      <vt:lpstr>'Пребывание в палатах'!Область_печати</vt:lpstr>
      <vt:lpstr>УЗИ!Область_печати</vt:lpstr>
      <vt:lpstr>Цитология!Область_печати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Ekonom3</dc:creator>
  <cp:lastModifiedBy>ekonom3</cp:lastModifiedBy>
  <cp:lastPrinted>2025-09-30T11:25:39Z</cp:lastPrinted>
  <dcterms:created xsi:type="dcterms:W3CDTF">2014-03-10T06:20:54Z</dcterms:created>
  <dcterms:modified xsi:type="dcterms:W3CDTF">2025-09-30T11:26:50Z</dcterms:modified>
</cp:coreProperties>
</file>