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01.07.2026\"/>
    </mc:Choice>
  </mc:AlternateContent>
  <bookViews>
    <workbookView xWindow="240" yWindow="15" windowWidth="19995" windowHeight="8190" tabRatio="954" firstSheet="5" activeTab="17"/>
  </bookViews>
  <sheets>
    <sheet name="Консультация" sheetId="2" r:id="rId1"/>
    <sheet name="прием" sheetId="31" r:id="rId2"/>
    <sheet name="психотерапевт" sheetId="22" r:id="rId3"/>
    <sheet name="УЗИ" sheetId="6" r:id="rId4"/>
    <sheet name="Изотопы" sheetId="7" r:id="rId5"/>
    <sheet name="КДЛ" sheetId="8" r:id="rId6"/>
    <sheet name="Цитология" sheetId="9" r:id="rId7"/>
    <sheet name="морфология" sheetId="15" r:id="rId8"/>
    <sheet name="рентген" sheetId="25" r:id="rId9"/>
    <sheet name="кт " sheetId="26" r:id="rId10"/>
    <sheet name="мрт " sheetId="29" r:id="rId11"/>
    <sheet name="эндоскопия " sheetId="28" r:id="rId12"/>
    <sheet name="операции" sheetId="27" r:id="rId13"/>
    <sheet name="ПЛАСТИЧЕСКАЯ ХИРУРГИЯ" sheetId="30" r:id="rId14"/>
    <sheet name="Пребывание в палатах" sheetId="10" r:id="rId15"/>
    <sheet name="осмотр терапевта" sheetId="12" state="hidden" r:id="rId16"/>
    <sheet name="Палаты повыш.комф. иностранцы" sheetId="13" r:id="rId17"/>
    <sheet name="ритуалы " sheetId="17" r:id="rId18"/>
  </sheets>
  <definedNames>
    <definedName name="_xlnm.Print_Titles" localSheetId="5">КДЛ!$9:$10</definedName>
    <definedName name="_xlnm.Print_Titles" localSheetId="9">'кт '!$9:$10</definedName>
    <definedName name="_xlnm.Print_Titles" localSheetId="12">операции!$8:$9</definedName>
    <definedName name="_xlnm.Print_Area" localSheetId="4">Изотопы!$A$1:$E$24</definedName>
    <definedName name="_xlnm.Print_Area" localSheetId="5">КДЛ!$A$1:$E$125</definedName>
    <definedName name="_xlnm.Print_Area" localSheetId="0">Консультация!$A$1:$E$36</definedName>
    <definedName name="_xlnm.Print_Area" localSheetId="9">'кт '!$A$1:$E$72</definedName>
    <definedName name="_xlnm.Print_Area" localSheetId="12">операции!$A$1:$E$304</definedName>
    <definedName name="_xlnm.Print_Area" localSheetId="16">'Палаты повыш.комф. иностранцы'!$A$1:$C$46</definedName>
    <definedName name="_xlnm.Print_Area" localSheetId="14">'Пребывание в палатах'!$A$1:$C$28</definedName>
    <definedName name="_xlnm.Print_Area" localSheetId="3">УЗИ!$A$1:$E$64</definedName>
    <definedName name="_xlnm.Print_Area" localSheetId="6">Цитология!$A$1:$E$26</definedName>
  </definedNames>
  <calcPr calcId="162913"/>
</workbook>
</file>

<file path=xl/calcChain.xml><?xml version="1.0" encoding="utf-8"?>
<calcChain xmlns="http://schemas.openxmlformats.org/spreadsheetml/2006/main">
  <c r="E181" i="27" l="1"/>
  <c r="E180" i="27"/>
  <c r="E294" i="27" l="1"/>
  <c r="D16" i="8"/>
  <c r="E123" i="8" l="1"/>
  <c r="E122" i="8"/>
  <c r="E121" i="8"/>
  <c r="E119" i="8"/>
  <c r="E118" i="8"/>
  <c r="E117" i="8"/>
  <c r="E114" i="8"/>
  <c r="E113" i="8"/>
  <c r="E112" i="8"/>
  <c r="E111" i="8"/>
  <c r="E109" i="8"/>
  <c r="E108" i="8"/>
  <c r="E107" i="8"/>
  <c r="E105" i="8"/>
  <c r="E104" i="8"/>
  <c r="E103" i="8"/>
  <c r="E101" i="8"/>
  <c r="E100" i="8"/>
  <c r="E99" i="8"/>
  <c r="E98" i="8"/>
  <c r="E97" i="8"/>
  <c r="E96" i="8"/>
  <c r="E95" i="8"/>
  <c r="E94" i="8"/>
  <c r="E92" i="8"/>
  <c r="E91" i="8"/>
  <c r="E90" i="8"/>
  <c r="E87" i="8"/>
  <c r="E86" i="8"/>
  <c r="E85" i="8"/>
  <c r="E84" i="8"/>
  <c r="E82" i="8"/>
  <c r="E81" i="8"/>
  <c r="E80" i="8"/>
  <c r="E77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0" i="8"/>
  <c r="E48" i="8"/>
  <c r="E47" i="8"/>
  <c r="E46" i="8"/>
  <c r="E45" i="8"/>
  <c r="E44" i="8"/>
  <c r="E43" i="8"/>
  <c r="E41" i="8"/>
  <c r="E40" i="8"/>
  <c r="E39" i="8"/>
  <c r="E38" i="8"/>
  <c r="E37" i="8"/>
  <c r="E36" i="8"/>
  <c r="E35" i="8"/>
  <c r="E34" i="8"/>
  <c r="E33" i="8"/>
  <c r="E31" i="8"/>
  <c r="E30" i="8"/>
  <c r="E29" i="8"/>
  <c r="E28" i="8"/>
  <c r="E27" i="8"/>
  <c r="E26" i="8"/>
  <c r="E25" i="8"/>
  <c r="E23" i="8"/>
  <c r="E22" i="8"/>
  <c r="E20" i="8"/>
  <c r="E19" i="8"/>
  <c r="C16" i="8"/>
  <c r="D15" i="8"/>
  <c r="C15" i="8"/>
  <c r="D14" i="8"/>
  <c r="C14" i="8"/>
  <c r="D13" i="8"/>
  <c r="C13" i="8"/>
  <c r="D12" i="8"/>
  <c r="C12" i="8"/>
  <c r="E14" i="8" l="1"/>
  <c r="E12" i="8"/>
  <c r="E13" i="8"/>
  <c r="E15" i="8"/>
  <c r="E16" i="8"/>
  <c r="E11" i="9"/>
  <c r="E62" i="25" l="1"/>
  <c r="E61" i="25"/>
  <c r="E60" i="25"/>
  <c r="E131" i="27" l="1"/>
  <c r="G35" i="30" l="1"/>
  <c r="F35" i="30"/>
  <c r="G34" i="30"/>
  <c r="F34" i="30"/>
  <c r="G33" i="30"/>
  <c r="F33" i="30"/>
  <c r="G32" i="30"/>
  <c r="F32" i="30"/>
  <c r="E39" i="17"/>
  <c r="E45" i="17"/>
  <c r="E47" i="17"/>
  <c r="E48" i="17"/>
  <c r="E20" i="17"/>
  <c r="E21" i="17"/>
  <c r="E22" i="17"/>
  <c r="E288" i="27"/>
  <c r="E289" i="27"/>
  <c r="E290" i="27"/>
  <c r="E291" i="27"/>
  <c r="E292" i="27"/>
  <c r="E293" i="27"/>
  <c r="E296" i="27"/>
  <c r="E32" i="2"/>
  <c r="E31" i="2"/>
  <c r="E30" i="2"/>
  <c r="E29" i="2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E12" i="2"/>
  <c r="E68" i="27"/>
  <c r="E130" i="27"/>
  <c r="E206" i="27"/>
  <c r="E67" i="27"/>
  <c r="E22" i="22"/>
  <c r="E21" i="22"/>
  <c r="E19" i="22"/>
  <c r="E18" i="22"/>
  <c r="E17" i="22"/>
  <c r="E16" i="22"/>
  <c r="E15" i="22"/>
  <c r="E13" i="22"/>
  <c r="E12" i="22"/>
  <c r="E11" i="22"/>
  <c r="E246" i="27"/>
  <c r="E247" i="27"/>
  <c r="E248" i="27"/>
  <c r="E249" i="27"/>
  <c r="E250" i="27"/>
  <c r="E251" i="27"/>
  <c r="E252" i="27"/>
  <c r="E253" i="27"/>
  <c r="E254" i="27"/>
  <c r="E255" i="27"/>
  <c r="E256" i="27"/>
  <c r="E257" i="27"/>
  <c r="E258" i="27"/>
  <c r="E259" i="27"/>
  <c r="E260" i="27"/>
  <c r="E245" i="27"/>
  <c r="E207" i="27"/>
  <c r="E208" i="27"/>
  <c r="E209" i="27"/>
  <c r="E210" i="27"/>
  <c r="E211" i="27"/>
  <c r="E212" i="27"/>
  <c r="E213" i="27"/>
  <c r="E214" i="27"/>
  <c r="E215" i="27"/>
  <c r="E216" i="27"/>
  <c r="E217" i="27"/>
  <c r="E218" i="27"/>
  <c r="E219" i="27"/>
  <c r="E220" i="27"/>
  <c r="E221" i="27"/>
  <c r="E222" i="27"/>
  <c r="E223" i="27"/>
  <c r="E224" i="27"/>
  <c r="E225" i="27"/>
  <c r="E226" i="27"/>
  <c r="E227" i="27"/>
  <c r="E228" i="27"/>
  <c r="E229" i="27"/>
  <c r="E230" i="27"/>
  <c r="E231" i="27"/>
  <c r="E232" i="27"/>
  <c r="E233" i="27"/>
  <c r="E234" i="27"/>
  <c r="E235" i="27"/>
  <c r="E236" i="27"/>
  <c r="E237" i="27"/>
  <c r="E238" i="27"/>
  <c r="E239" i="27"/>
  <c r="E240" i="27"/>
  <c r="E241" i="27"/>
  <c r="E242" i="27"/>
  <c r="E243" i="27"/>
  <c r="E205" i="27"/>
  <c r="E204" i="27"/>
  <c r="E203" i="27"/>
  <c r="E202" i="27"/>
  <c r="E201" i="27"/>
  <c r="E200" i="27"/>
  <c r="E199" i="27"/>
  <c r="E12" i="15"/>
  <c r="E43" i="29"/>
  <c r="E60" i="6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12" i="30"/>
  <c r="E27" i="26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6" i="30"/>
  <c r="H37" i="30"/>
  <c r="H38" i="30"/>
  <c r="H39" i="30"/>
  <c r="H40" i="30"/>
  <c r="H41" i="30"/>
  <c r="H17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6" i="30"/>
  <c r="G37" i="30"/>
  <c r="G38" i="30"/>
  <c r="G39" i="30"/>
  <c r="G40" i="30"/>
  <c r="G41" i="30"/>
  <c r="G13" i="30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8" i="26"/>
  <c r="E29" i="26"/>
  <c r="E30" i="26"/>
  <c r="E31" i="26"/>
  <c r="E32" i="26"/>
  <c r="E33" i="26"/>
  <c r="E34" i="26"/>
  <c r="E35" i="26"/>
  <c r="E36" i="26"/>
  <c r="E37" i="26"/>
  <c r="E38" i="26"/>
  <c r="E13" i="26"/>
  <c r="E52" i="6"/>
  <c r="E51" i="6"/>
  <c r="E35" i="6"/>
  <c r="E34" i="6"/>
  <c r="E33" i="6"/>
  <c r="E18" i="27"/>
  <c r="E62" i="26"/>
  <c r="E61" i="26"/>
  <c r="E60" i="26"/>
  <c r="E59" i="26"/>
  <c r="E58" i="26"/>
  <c r="E42" i="26"/>
  <c r="E54" i="29"/>
  <c r="E24" i="25"/>
  <c r="E102" i="27"/>
  <c r="E103" i="27"/>
  <c r="E93" i="27"/>
  <c r="E40" i="29"/>
  <c r="E35" i="29"/>
  <c r="E32" i="29"/>
  <c r="E29" i="29"/>
  <c r="E38" i="29"/>
  <c r="E14" i="28"/>
  <c r="E15" i="28"/>
  <c r="E16" i="28"/>
  <c r="E17" i="28"/>
  <c r="E18" i="28"/>
  <c r="E19" i="28"/>
  <c r="E20" i="28"/>
  <c r="E22" i="28"/>
  <c r="E23" i="28"/>
  <c r="E24" i="28"/>
  <c r="E25" i="28"/>
  <c r="E26" i="28"/>
  <c r="E27" i="28"/>
  <c r="E28" i="28"/>
  <c r="E29" i="28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E56" i="26"/>
  <c r="E51" i="26"/>
  <c r="E47" i="26"/>
  <c r="E44" i="26"/>
  <c r="E53" i="29"/>
  <c r="E52" i="29"/>
  <c r="E51" i="29"/>
  <c r="E50" i="29"/>
  <c r="E59" i="25"/>
  <c r="E58" i="25"/>
  <c r="E88" i="27"/>
  <c r="E87" i="27"/>
  <c r="E86" i="27"/>
  <c r="E85" i="27"/>
  <c r="E84" i="27"/>
  <c r="E83" i="27"/>
  <c r="E176" i="27"/>
  <c r="E175" i="27"/>
  <c r="E174" i="27"/>
  <c r="E173" i="27"/>
  <c r="E172" i="27"/>
  <c r="E39" i="29"/>
  <c r="E37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30" i="29"/>
  <c r="E31" i="29"/>
  <c r="E33" i="29"/>
  <c r="E34" i="29"/>
  <c r="E36" i="29"/>
  <c r="E41" i="29"/>
  <c r="E42" i="29"/>
  <c r="E44" i="29"/>
  <c r="E45" i="29"/>
  <c r="E46" i="29"/>
  <c r="E47" i="29"/>
  <c r="E48" i="29"/>
  <c r="E49" i="29"/>
  <c r="E56" i="29"/>
  <c r="E57" i="29"/>
  <c r="E13" i="29"/>
  <c r="E21" i="7"/>
  <c r="E20" i="7"/>
  <c r="E18" i="7"/>
  <c r="E39" i="28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30" i="6"/>
  <c r="E31" i="6"/>
  <c r="E32" i="6"/>
  <c r="E27" i="6"/>
  <c r="E28" i="6"/>
  <c r="E29" i="6"/>
  <c r="E37" i="6"/>
  <c r="E38" i="6"/>
  <c r="E54" i="6"/>
  <c r="E53" i="6"/>
  <c r="E56" i="6"/>
  <c r="E55" i="6"/>
  <c r="E50" i="6"/>
  <c r="E49" i="6"/>
  <c r="E48" i="6"/>
  <c r="E47" i="6"/>
  <c r="E57" i="26"/>
  <c r="E55" i="26"/>
  <c r="E54" i="26"/>
  <c r="E53" i="26"/>
  <c r="E52" i="26"/>
  <c r="E50" i="26"/>
  <c r="E49" i="26"/>
  <c r="E48" i="26"/>
  <c r="E46" i="26"/>
  <c r="E45" i="26"/>
  <c r="E43" i="26"/>
  <c r="E41" i="26"/>
  <c r="E40" i="26"/>
  <c r="E171" i="27"/>
  <c r="E13" i="7"/>
  <c r="E14" i="7"/>
  <c r="E182" i="27"/>
  <c r="E64" i="27"/>
  <c r="E65" i="27"/>
  <c r="E66" i="27"/>
  <c r="E63" i="27"/>
  <c r="E134" i="27"/>
  <c r="E41" i="28"/>
  <c r="E50" i="25"/>
  <c r="E14" i="12"/>
  <c r="E13" i="12"/>
  <c r="E12" i="12"/>
  <c r="E40" i="28"/>
  <c r="E38" i="28"/>
  <c r="E37" i="28"/>
  <c r="E36" i="28"/>
  <c r="E35" i="28"/>
  <c r="E34" i="28"/>
  <c r="E32" i="28"/>
  <c r="E31" i="28"/>
  <c r="E298" i="27"/>
  <c r="E297" i="27"/>
  <c r="E287" i="27"/>
  <c r="E286" i="27"/>
  <c r="E285" i="27"/>
  <c r="E284" i="27"/>
  <c r="E283" i="27"/>
  <c r="E282" i="27"/>
  <c r="E281" i="27"/>
  <c r="E280" i="27"/>
  <c r="E279" i="27"/>
  <c r="E278" i="27"/>
  <c r="E277" i="27"/>
  <c r="E276" i="27"/>
  <c r="E275" i="27"/>
  <c r="E274" i="27"/>
  <c r="E273" i="27"/>
  <c r="E272" i="27"/>
  <c r="E271" i="27"/>
  <c r="E270" i="27"/>
  <c r="E268" i="27"/>
  <c r="E267" i="27"/>
  <c r="E266" i="27"/>
  <c r="E265" i="27"/>
  <c r="E264" i="27"/>
  <c r="E263" i="27"/>
  <c r="E262" i="27"/>
  <c r="E198" i="27"/>
  <c r="E197" i="27"/>
  <c r="E196" i="27"/>
  <c r="E195" i="27"/>
  <c r="E194" i="27"/>
  <c r="E193" i="27"/>
  <c r="E192" i="27"/>
  <c r="E191" i="27"/>
  <c r="E190" i="27"/>
  <c r="E189" i="27"/>
  <c r="E188" i="27"/>
  <c r="E187" i="27"/>
  <c r="E186" i="27"/>
  <c r="E185" i="27"/>
  <c r="E184" i="27"/>
  <c r="E179" i="27"/>
  <c r="E178" i="27"/>
  <c r="E170" i="27"/>
  <c r="E169" i="27"/>
  <c r="E168" i="27"/>
  <c r="E167" i="27"/>
  <c r="E166" i="27"/>
  <c r="E165" i="27"/>
  <c r="E164" i="27"/>
  <c r="E163" i="27"/>
  <c r="E162" i="27"/>
  <c r="E161" i="27"/>
  <c r="E160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3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1" i="27"/>
  <c r="E100" i="27"/>
  <c r="E99" i="27"/>
  <c r="E98" i="27"/>
  <c r="E97" i="27"/>
  <c r="E96" i="27"/>
  <c r="E95" i="27"/>
  <c r="E94" i="27"/>
  <c r="E92" i="27"/>
  <c r="E91" i="27"/>
  <c r="E90" i="27"/>
  <c r="E89" i="27"/>
  <c r="E82" i="27"/>
  <c r="E81" i="27"/>
  <c r="E80" i="27"/>
  <c r="E79" i="27"/>
  <c r="E78" i="27"/>
  <c r="E77" i="27"/>
  <c r="E76" i="27"/>
  <c r="E75" i="27"/>
  <c r="E74" i="27"/>
  <c r="E72" i="27"/>
  <c r="E71" i="27"/>
  <c r="E70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50" i="27"/>
  <c r="E49" i="27"/>
  <c r="E48" i="27"/>
  <c r="E47" i="27"/>
  <c r="E46" i="27"/>
  <c r="E45" i="27"/>
  <c r="E44" i="27"/>
  <c r="E43" i="27"/>
  <c r="E41" i="27"/>
  <c r="E40" i="27"/>
  <c r="E39" i="27"/>
  <c r="E38" i="27"/>
  <c r="E37" i="27"/>
  <c r="E36" i="27"/>
  <c r="E35" i="27"/>
  <c r="E33" i="27"/>
  <c r="E31" i="27"/>
  <c r="E30" i="27"/>
  <c r="E29" i="27"/>
  <c r="E28" i="27"/>
  <c r="E27" i="27"/>
  <c r="E26" i="27"/>
  <c r="E23" i="27"/>
  <c r="E22" i="27"/>
  <c r="E21" i="27"/>
  <c r="E20" i="27"/>
  <c r="E17" i="27"/>
  <c r="E16" i="27"/>
  <c r="E15" i="27"/>
  <c r="E14" i="27"/>
  <c r="E13" i="27"/>
  <c r="E12" i="27"/>
  <c r="E69" i="26"/>
  <c r="E68" i="26"/>
  <c r="E67" i="26"/>
  <c r="E66" i="26"/>
  <c r="E65" i="26"/>
  <c r="E64" i="26"/>
  <c r="E63" i="25"/>
  <c r="E57" i="25"/>
  <c r="E56" i="25"/>
  <c r="E55" i="25"/>
  <c r="E54" i="25"/>
  <c r="E53" i="25"/>
  <c r="E52" i="25"/>
  <c r="E51" i="25"/>
  <c r="E49" i="25"/>
  <c r="E48" i="25"/>
  <c r="E46" i="25"/>
  <c r="E45" i="25"/>
  <c r="E44" i="25"/>
  <c r="E43" i="25"/>
  <c r="E42" i="25"/>
  <c r="E41" i="25"/>
  <c r="E40" i="25"/>
  <c r="E39" i="25"/>
  <c r="E38" i="25"/>
  <c r="E37" i="25"/>
  <c r="E36" i="25"/>
  <c r="E35" i="25"/>
  <c r="E33" i="25"/>
  <c r="E32" i="25"/>
  <c r="E30" i="25"/>
  <c r="E29" i="25"/>
  <c r="E26" i="25"/>
  <c r="E25" i="25"/>
  <c r="E23" i="25"/>
  <c r="E22" i="25"/>
  <c r="E21" i="25"/>
  <c r="E19" i="25"/>
  <c r="E18" i="25"/>
  <c r="E17" i="25"/>
  <c r="E15" i="25"/>
  <c r="E51" i="17"/>
  <c r="E49" i="17"/>
  <c r="E44" i="17"/>
  <c r="E42" i="17"/>
  <c r="E41" i="17"/>
  <c r="E38" i="17"/>
  <c r="E37" i="17"/>
  <c r="E36" i="17"/>
  <c r="E35" i="17"/>
  <c r="E34" i="17"/>
  <c r="E33" i="17"/>
  <c r="E32" i="17"/>
  <c r="E31" i="17"/>
  <c r="E30" i="17"/>
  <c r="E29" i="17"/>
  <c r="E28" i="17"/>
  <c r="E26" i="17"/>
  <c r="E25" i="17"/>
  <c r="E24" i="17"/>
  <c r="E19" i="17"/>
  <c r="E18" i="17"/>
  <c r="E17" i="17"/>
  <c r="E16" i="17"/>
  <c r="E15" i="17"/>
  <c r="E14" i="17"/>
  <c r="E13" i="17"/>
  <c r="E12" i="17"/>
  <c r="E14" i="15"/>
  <c r="E11" i="15"/>
  <c r="E45" i="6"/>
  <c r="E21" i="9"/>
  <c r="E20" i="9"/>
  <c r="E19" i="9"/>
  <c r="E18" i="9"/>
  <c r="E17" i="9"/>
  <c r="E16" i="9"/>
  <c r="E15" i="9"/>
  <c r="E14" i="9"/>
  <c r="E13" i="9"/>
  <c r="E19" i="7"/>
  <c r="E17" i="7"/>
  <c r="E16" i="7"/>
  <c r="E15" i="7"/>
  <c r="E12" i="7"/>
  <c r="E62" i="6"/>
  <c r="E61" i="6"/>
  <c r="E59" i="6"/>
  <c r="E44" i="6"/>
  <c r="E43" i="6"/>
  <c r="E42" i="6"/>
  <c r="E41" i="6"/>
  <c r="E40" i="6"/>
</calcChain>
</file>

<file path=xl/sharedStrings.xml><?xml version="1.0" encoding="utf-8"?>
<sst xmlns="http://schemas.openxmlformats.org/spreadsheetml/2006/main" count="1710" uniqueCount="1187">
  <si>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</si>
  <si>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</si>
  <si>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</si>
  <si>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</si>
  <si>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</si>
  <si>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</si>
  <si>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</si>
  <si>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</si>
  <si>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</si>
  <si>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</si>
  <si>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</si>
  <si>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</si>
  <si>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</si>
  <si>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</si>
  <si>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</si>
  <si>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</si>
  <si>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</si>
  <si>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</si>
  <si>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</si>
  <si>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</si>
  <si>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</si>
  <si>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 Эндоскопические лечебно-диагностические протцедуры и  операции</t>
  </si>
  <si>
    <t>4.2.1.2</t>
  </si>
  <si>
    <t>4.2.3.2.</t>
  </si>
  <si>
    <t>4.2.4.2.</t>
  </si>
  <si>
    <t>эзофазогастродуоденоскопия (сложная)</t>
  </si>
  <si>
    <t>4.2.7.2.</t>
  </si>
  <si>
    <t>4.2.12.3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</si>
  <si>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</si>
  <si>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</si>
  <si>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</si>
  <si>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</si>
  <si>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</si>
  <si>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</si>
  <si>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</si>
  <si>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</si>
  <si>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</si>
  <si>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</si>
  <si>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</si>
  <si>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</si>
  <si>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</si>
  <si>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</si>
  <si>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</si>
  <si>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</si>
  <si>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</si>
  <si>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</si>
  <si>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</si>
  <si>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</si>
  <si>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</si>
  <si>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</si>
  <si>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</si>
  <si>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</si>
  <si>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</si>
  <si>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</si>
  <si>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</si>
  <si>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</si>
  <si>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</si>
  <si>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</si>
  <si>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</si>
  <si>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</si>
  <si>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</si>
  <si>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</si>
  <si>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</si>
  <si>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</si>
  <si>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</si>
  <si>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</si>
  <si>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</si>
  <si>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</si>
  <si>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</si>
  <si>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</si>
  <si>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</si>
  <si>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</si>
  <si>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</si>
  <si>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</si>
  <si>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</si>
  <si>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</si>
  <si>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</si>
  <si>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</si>
  <si>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</si>
  <si>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</si>
  <si>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</si>
  <si>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</si>
  <si>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</si>
  <si>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</si>
  <si>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</si>
  <si>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</si>
  <si>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</si>
  <si>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</si>
  <si>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</si>
  <si>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</si>
  <si>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</si>
  <si>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</si>
  <si>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</si>
  <si>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</si>
  <si>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</si>
  <si>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</si>
  <si>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</si>
  <si>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</si>
  <si>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заочная консультация по предоставленным рентгенограммам с оформлением протокола</t>
  </si>
  <si>
    <t>1.1.4.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</si>
  <si>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</si>
  <si>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</si>
  <si>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</si>
  <si>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</si>
  <si>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</si>
  <si>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</si>
  <si>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</si>
  <si>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</si>
  <si>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</si>
  <si>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</si>
  <si>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</si>
  <si>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</si>
  <si>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</si>
  <si>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</si>
  <si>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</si>
  <si>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</si>
  <si>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</si>
  <si>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</si>
  <si>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</si>
  <si>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</si>
  <si>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</si>
  <si>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</si>
  <si>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</si>
  <si>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</si>
  <si>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</si>
  <si>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</si>
  <si>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</si>
  <si>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</si>
  <si>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</si>
  <si>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</si>
  <si>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</si>
  <si>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</si>
  <si>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</si>
  <si>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</si>
  <si>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</si>
  <si>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</si>
  <si>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</si>
  <si>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</si>
  <si>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КТ- ангиография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</si>
  <si>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</si>
  <si>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</si>
  <si>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</si>
  <si>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</si>
  <si>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</si>
  <si>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Специальные методы обработки изображений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</si>
  <si>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</si>
  <si>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</si>
  <si>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</si>
  <si>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</si>
  <si>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</si>
  <si>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на цветных цифровых ультрозвуковых апаратах с наличием сложного программного обеспечения (количество цифровых каналов более 512)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</si>
  <si>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</si>
  <si>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</si>
  <si>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</si>
  <si>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</si>
  <si>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</si>
  <si>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</si>
  <si>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</si>
  <si>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</si>
  <si>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</si>
  <si>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</si>
  <si>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</si>
  <si>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</si>
  <si>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</si>
  <si>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</si>
  <si>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</si>
  <si>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</si>
  <si>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</si>
  <si>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</si>
  <si>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</si>
  <si>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</si>
  <si>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</si>
  <si>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</si>
  <si>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</si>
  <si>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</si>
  <si>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</si>
  <si>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</si>
  <si>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</si>
  <si>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</si>
  <si>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</si>
  <si>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</si>
  <si>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</si>
  <si>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</si>
  <si>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</si>
  <si>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</si>
  <si>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</si>
  <si>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</si>
  <si>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</si>
  <si>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</si>
  <si>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</si>
  <si>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</si>
  <si>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</si>
  <si>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</si>
  <si>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</si>
  <si>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</si>
  <si>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</si>
  <si>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</si>
  <si>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</si>
  <si>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</si>
  <si>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</si>
  <si>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</si>
  <si>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пипетирование: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</si>
  <si>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</si>
  <si>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</si>
  <si>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подсчет количества форменных элементов методом Нечипоренко</t>
  </si>
  <si>
    <t>Гематологические исследования:</t>
  </si>
  <si>
    <t>Биохимические исследования: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</si>
  <si>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</si>
  <si>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</si>
  <si>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</si>
  <si>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</si>
  <si>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</si>
  <si>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</si>
  <si>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</si>
  <si>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</si>
  <si>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</si>
  <si>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</si>
  <si>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</si>
  <si>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</si>
  <si>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</si>
  <si>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</si>
  <si>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</si>
  <si>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</si>
  <si>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Креатинин</t>
  </si>
  <si>
    <t>Лактадегидрогенеза</t>
  </si>
  <si>
    <t>мочевая кислота</t>
  </si>
  <si>
    <t>мочевина</t>
  </si>
  <si>
    <t>общий белок</t>
  </si>
  <si>
    <t>Триглицериды</t>
  </si>
  <si>
    <t>Фосфор неорганический</t>
  </si>
  <si>
    <t>Холестерин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</si>
  <si>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</si>
  <si>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</si>
  <si>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</si>
  <si>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</si>
  <si>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</si>
  <si>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</si>
  <si>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2.1.</t>
  </si>
  <si>
    <t>5.</t>
  </si>
  <si>
    <t>5.1.</t>
  </si>
  <si>
    <t>6.</t>
  </si>
  <si>
    <t>7.</t>
  </si>
  <si>
    <t>2.</t>
  </si>
  <si>
    <t>4.2.</t>
  </si>
  <si>
    <t>4.3.</t>
  </si>
  <si>
    <t>4.5.</t>
  </si>
  <si>
    <t>4.6.</t>
  </si>
  <si>
    <t>1-ое онкологическое хирургическое (торакальное) отделение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</si>
  <si>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</si>
  <si>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</si>
  <si>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</si>
  <si>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6-е онкологическое хирургическое отделение</t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</si>
  <si>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</si>
  <si>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</si>
  <si>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</si>
  <si>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</si>
  <si>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</si>
  <si>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4-е онкологическое химиотерапевтическое отделение</t>
  </si>
  <si>
    <t>Радиологическое отделение</t>
  </si>
  <si>
    <t>Отделение анестезиологии и реанимации</t>
  </si>
  <si>
    <t>Стоимость за суточное пребывание в стационаре иностранных граждан</t>
  </si>
  <si>
    <t>Пульмоноэктомия</t>
  </si>
  <si>
    <t>Лобэктомия</t>
  </si>
  <si>
    <t>Атипичная резекция легкого</t>
  </si>
  <si>
    <t>Экстрипация пищевода, эзофагогастропластика с аностомозом на шее (операция Akijama)</t>
  </si>
  <si>
    <t>Комбинировааная резекция нижней трети пищевода с гастрэктомией, эзофагоеюнопластика, ЭЕА по Цацаниди.</t>
  </si>
  <si>
    <t>Комбинировааная резекция нижней трети пищевода с проксимальной субторальной резекцией желудка</t>
  </si>
  <si>
    <t>Перевязка</t>
  </si>
  <si>
    <t>Внутримышечная инъекция</t>
  </si>
  <si>
    <t>Подкожная инъекция</t>
  </si>
  <si>
    <t>Промывание желудка</t>
  </si>
  <si>
    <t>Очистительная клизма</t>
  </si>
  <si>
    <t>Снятие швов</t>
  </si>
  <si>
    <t>Внутривенное струйное введение лекарственных средств</t>
  </si>
  <si>
    <t>Гастрэктомия, ЭЕА по Цацаниди, ЛАЭ Д2</t>
  </si>
  <si>
    <t>Проксимальня субтотальная резекция желудка, ГЭА по Цацаниди, ЛЭА Д2</t>
  </si>
  <si>
    <t>Гастропанкреатодуоденальная резекция</t>
  </si>
  <si>
    <t>Обходной ГЭА по Вельфлеру</t>
  </si>
  <si>
    <t>Холецистоэнтероанастомоз по Микуличу</t>
  </si>
  <si>
    <t>Резекция стенки желудка с опухолью</t>
  </si>
  <si>
    <t>Спленэктомия</t>
  </si>
  <si>
    <t>Холецистомия</t>
  </si>
  <si>
    <t>Холецистэктомия</t>
  </si>
  <si>
    <t>Гепатостомия</t>
  </si>
  <si>
    <t>Дренирование холедоха по Вишневскому</t>
  </si>
  <si>
    <t>Пробная лапаротомия</t>
  </si>
  <si>
    <t>Правосторонняя гемиколэктомия</t>
  </si>
  <si>
    <t>Резекция поперечно-ободочной кишки</t>
  </si>
  <si>
    <t>Левосторонняя гемиколэктомия</t>
  </si>
  <si>
    <t>Резекция сигмовидной кишки</t>
  </si>
  <si>
    <t>Внутрибрюшная резекция с аппаратным анастомозом</t>
  </si>
  <si>
    <t>Внутрибрюшная резекция с ручным анастомозом</t>
  </si>
  <si>
    <t>Брюшно-промежностная экстрипация прямой кишки</t>
  </si>
  <si>
    <t>Брюшно-анальная резекция с низведением</t>
  </si>
  <si>
    <t>Реконструктивная операция после операции Гартмана с ручным анастомозом</t>
  </si>
  <si>
    <t>Реконструктивная операция после операции Гартмана с апаратным анастомозом</t>
  </si>
  <si>
    <t>Правосторонняя гемиколэктомия с руконструктивной операцией после цекостомии</t>
  </si>
  <si>
    <t>Трансанальная полипэктомия</t>
  </si>
  <si>
    <t>Истечение избытка низведенной кишки</t>
  </si>
  <si>
    <t>Экстренные операции по поводу кишечной непроходимости</t>
  </si>
  <si>
    <t>Экстренные операции по поводу перитонита</t>
  </si>
  <si>
    <t>Операции с атипичной резекцией печени</t>
  </si>
  <si>
    <t>Тотальная и субтотальная колпроктэктомия</t>
  </si>
  <si>
    <t>Внутрибрюшная резекция прямой кишки с правосторонней тубовариэктомией</t>
  </si>
  <si>
    <t>Билатеральная орхэктомия</t>
  </si>
  <si>
    <t>Орхфунилэктомия</t>
  </si>
  <si>
    <t>Радикальная нефрэктомия</t>
  </si>
  <si>
    <t>Резекция почки</t>
  </si>
  <si>
    <t>Трансуретральная резекция опухолей мочевого пузыря (ТУР)</t>
  </si>
  <si>
    <t>Радикальная цистэктомия с илеоцистопластикой (по Хаутману)</t>
  </si>
  <si>
    <t>Радикальная цистэктомияс операцией Бриккера</t>
  </si>
  <si>
    <t>Радикальная цистэктомия с уретерокутанеостомией</t>
  </si>
  <si>
    <t>Радикальная простатэктомия</t>
  </si>
  <si>
    <t>Ампутация полового члена</t>
  </si>
  <si>
    <t>Эпицистостомия</t>
  </si>
  <si>
    <t>ТУР предстательной железы</t>
  </si>
  <si>
    <t>Трансвезикальная резекция мочевого пузыря</t>
  </si>
  <si>
    <t>Операция Дюкена-Мельникова</t>
  </si>
  <si>
    <t>Резекция головки полового члена</t>
  </si>
  <si>
    <t>Нефрадреналуретерэктомия с резекцией мочевого пузыря</t>
  </si>
  <si>
    <t>Биопсия лимфоузлов</t>
  </si>
  <si>
    <t>Подмышечно-подключично-подлопаточная лимфаденэктомия</t>
  </si>
  <si>
    <t>Бедренно-пахово-подвздошная лимфаденэктомия</t>
  </si>
  <si>
    <t>Постановка переферического катетера</t>
  </si>
  <si>
    <t>Гистерэктомия тип 3 (операция Вертгейма)</t>
  </si>
  <si>
    <t>Аднексэктомия</t>
  </si>
  <si>
    <t>Близкофокусная рентгенотерапия</t>
  </si>
  <si>
    <t>Проведение лучевой терапии на линейном ускорителе "CLINAK-2300C/D"</t>
  </si>
  <si>
    <t>Подготовка к проведению анестезии и постнаркозное наблюдение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</si>
  <si>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</si>
  <si>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</si>
  <si>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</si>
  <si>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Пункия брюшной полости (лапароцентез)</t>
  </si>
  <si>
    <t>2.4.11.</t>
  </si>
  <si>
    <t>Оментэктомия с аппендэктомией</t>
  </si>
  <si>
    <t>Резекция тканей дна полости рта с экстрипацией подъязычной слюнной железы с опухолью</t>
  </si>
  <si>
    <t>1.1.7.20.7.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</si>
  <si>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</si>
  <si>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</si>
  <si>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</si>
  <si>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</si>
  <si>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</si>
  <si>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</si>
  <si>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</si>
  <si>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</si>
  <si>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</si>
  <si>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</si>
  <si>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</si>
  <si>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</si>
  <si>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</si>
  <si>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</si>
  <si>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Субторальная резекция пищевода, эзофагогастропластика, ЭГА по Цацаниди в правой плевральной полости (операция типа Льюиса)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</si>
  <si>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</si>
  <si>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</si>
  <si>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</si>
  <si>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</si>
  <si>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</si>
  <si>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</si>
  <si>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</si>
  <si>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</si>
  <si>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Дополнительные расходные материалы:                 Визипак 50 мл</t>
  </si>
  <si>
    <t>Внутрикожная инъекция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</si>
  <si>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</si>
  <si>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</si>
  <si>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Разведение цитостатиков</t>
  </si>
  <si>
    <t>Наблюдение за пациентом при внутривенном капельном введении раствора лекарственного средства (за 1 час)</t>
  </si>
  <si>
    <t>Трепанбиопсия костная</t>
  </si>
  <si>
    <t>Лечебно-диагностическая пункция</t>
  </si>
  <si>
    <t>Постановка центрального венозного катетера</t>
  </si>
  <si>
    <t>Предлучевая подготовка (КТ-Центрация)</t>
  </si>
  <si>
    <t>Проведение лучевой терапии на линейном ускорителе "CLINAK-IX</t>
  </si>
  <si>
    <t>Тереотропный гормон (высокочувствительный) ТТГ</t>
  </si>
  <si>
    <t>7 ООПЛ (Хоспис)</t>
  </si>
  <si>
    <t>4</t>
  </si>
  <si>
    <t>5</t>
  </si>
  <si>
    <t>6</t>
  </si>
  <si>
    <t>7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</si>
  <si>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</si>
  <si>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</si>
  <si>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</si>
  <si>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</si>
  <si>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эхокардиография (М+В режим+ доплер+цветное картирование+тканевая доплерография)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</si>
  <si>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</si>
  <si>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</si>
  <si>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</si>
  <si>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</si>
  <si>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1.1</t>
  </si>
  <si>
    <t>1.3</t>
  </si>
  <si>
    <t>1.4</t>
  </si>
  <si>
    <t>1.5</t>
  </si>
  <si>
    <t>2.3</t>
  </si>
  <si>
    <t>2.4</t>
  </si>
  <si>
    <t>Удаление доброкачественных опухолей наружных половых органов</t>
  </si>
  <si>
    <t>3.2</t>
  </si>
  <si>
    <t>3.3</t>
  </si>
  <si>
    <t>Удаление доброкачественных опухолей вульвы и влагалища</t>
  </si>
  <si>
    <t xml:space="preserve"> Лечебная процедура (введение лечебных тампонов)</t>
  </si>
  <si>
    <t>Введение внутриматочного средства контрацепции</t>
  </si>
  <si>
    <t xml:space="preserve"> Удаление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</si>
  <si>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</si>
  <si>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</si>
  <si>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ОТДЕЛЕНИЕ АНЕСТЕЗИОЛОГИИ И РЕАНИМАЦИИ</t>
  </si>
  <si>
    <t>МАНИПУЛЯЦИИИ ХИРУРГИЧЕСКИЕ И ОБЩЕГО НАЗНАЧЕНИЯ</t>
  </si>
  <si>
    <t>2-Е ОНКОЛОГИЧЕСКОЕ ХИРУРГИЧЕСКОЕ ОТДЕЛЕНИЕ</t>
  </si>
  <si>
    <t>Стоимость за суточное пребывание в стационаре иностранных граждан указана без учета стоимости питания. Суточная стоимость питания оплачивается заказчиком дополнительно.</t>
  </si>
  <si>
    <t>2.2</t>
  </si>
  <si>
    <t>3.4</t>
  </si>
  <si>
    <t>4.1</t>
  </si>
  <si>
    <t>4.2</t>
  </si>
  <si>
    <t>4.3</t>
  </si>
  <si>
    <t>4.4</t>
  </si>
  <si>
    <t>4.5</t>
  </si>
  <si>
    <t>4.6</t>
  </si>
  <si>
    <t>Комбинированная брюшно-промежуточная экстрипация прямой кишки с надвлагалищной ампутацией маки с придатками</t>
  </si>
  <si>
    <t>Комбинированная экстипация прямой кишки с экстрипацией матки с придатками</t>
  </si>
  <si>
    <t xml:space="preserve">Операции на легких и средостении </t>
  </si>
  <si>
    <t>Операции на пищеводе</t>
  </si>
  <si>
    <t>Операции на желудке</t>
  </si>
  <si>
    <t>Операции на поджелудочной железе</t>
  </si>
  <si>
    <t>Операции на селезенке, печени, желчевыводящих путях</t>
  </si>
  <si>
    <t>Операции на толстом кишечнике</t>
  </si>
  <si>
    <t>Другие операции</t>
  </si>
  <si>
    <t>ОПЕРАЦИИ ПО УРОЛОГИИ (3-Е ОНКОЛОГИЧЕСКОЕ ХИРУРГИЧЕСКОЕ ОТДЕЛЕНИЕ)</t>
  </si>
  <si>
    <t>ЛУЧЕВОЕ ЛЕЧЕНИЕ (РАДИОЛОГИЧЕСКОЕ ОТДЕЛЕНИЕ)</t>
  </si>
  <si>
    <t>Дистальная субтотальная резекция желудка, ГЭА по Ру. ЛЭА Д2</t>
  </si>
  <si>
    <t>Резекция 2/3 желудка, ГЭА по Ру.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</si>
  <si>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</si>
  <si>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</si>
  <si>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</si>
  <si>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</si>
  <si>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</si>
  <si>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</si>
  <si>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</si>
  <si>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</si>
  <si>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</si>
  <si>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</si>
  <si>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</si>
  <si>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</si>
  <si>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Стоимость за медикаменты и материалы, бел.руб.</t>
  </si>
  <si>
    <t>Стоимость за услугу без НДС, бел.руб.</t>
  </si>
  <si>
    <t>Итого за услугу, бел. руб.</t>
  </si>
  <si>
    <t>Дополнительные расходные материалы:</t>
  </si>
  <si>
    <t>Итого за услугу с НДС, бел. руб.</t>
  </si>
  <si>
    <t>8</t>
  </si>
  <si>
    <t>Ингаляционная анестезия с сохраненным спонтанным дыханием (пациенты I-II ASA) за 1 час</t>
  </si>
  <si>
    <t>Тотальная внутривенная анестезия с сохраненным спонтанным дыханием (пациенты I-II ASA) за 1 час</t>
  </si>
  <si>
    <t>Сбалансированная анестезия с искусственной вентиляцией легких (ИВЛ) за 1 час</t>
  </si>
  <si>
    <t>Тотальная внутривенная анестезия с искусственной вентиляцией легких (ИВЛ) за 1 час</t>
  </si>
  <si>
    <t>Спинальная (субарахноидальная) анестезия за 1 час</t>
  </si>
  <si>
    <t>Комбинированная анестезия (эпидуральная плюс общая анестезия с искусственной вентиляцией легких) за 1 час</t>
  </si>
  <si>
    <t>1.6</t>
  </si>
  <si>
    <t>3.5</t>
  </si>
  <si>
    <t>3.6</t>
  </si>
  <si>
    <t>3.7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</si>
  <si>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</si>
  <si>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</si>
  <si>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</si>
  <si>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</si>
  <si>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</si>
  <si>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</si>
  <si>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</si>
  <si>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</si>
  <si>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</si>
  <si>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</si>
  <si>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</si>
  <si>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</si>
  <si>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</si>
  <si>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</si>
  <si>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</si>
  <si>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</si>
  <si>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</si>
  <si>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</si>
  <si>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</si>
  <si>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</si>
  <si>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</si>
  <si>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</si>
  <si>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</si>
  <si>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</si>
  <si>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</si>
  <si>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</si>
  <si>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</si>
  <si>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</si>
  <si>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Симультативная операция: Правосторонняя гемиколэктомия, резекция сигмовидной кишки</t>
  </si>
  <si>
    <t>рентгенография височно-челюстного сустава</t>
  </si>
  <si>
    <t>25</t>
  </si>
  <si>
    <t>Удаление подкожноимплантируемой порт-системы</t>
  </si>
  <si>
    <t>Аднексэктомия.Оментэктомия</t>
  </si>
  <si>
    <t xml:space="preserve">с личным контрастом </t>
  </si>
  <si>
    <t>обработка крови для получения:</t>
  </si>
  <si>
    <t>Комбинированная правосторонняя гемиколэктомия с правосторонней сальпингоовариэктомией</t>
  </si>
  <si>
    <t>4.19</t>
  </si>
  <si>
    <t>А.А. Колпакова</t>
  </si>
  <si>
    <t>Экономист                                          А.А. Колпакова</t>
  </si>
  <si>
    <t>8-ое онкологическое хирургическое отделение</t>
  </si>
  <si>
    <t>Подключение одноразовой системы для внутривенного капельного введения раствора лекарственного средства</t>
  </si>
  <si>
    <t>"01"__октября_____2018 г.</t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</si>
  <si>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</t>
    </r>
    <r>
      <rPr>
        <sz val="14"/>
        <color theme="1"/>
        <rFont val="Times New Roman"/>
        <family val="1"/>
        <charset val="204"/>
      </rPr>
      <t xml:space="preserve"> на 01.10.2018 г.</t>
    </r>
  </si>
  <si>
    <t>4.20</t>
  </si>
  <si>
    <t>Комбинированная внутрибрюшная резекция прямой кишки с резекцией петли подвздушной петли</t>
  </si>
  <si>
    <t>1-е онкологическое хирургическое (торакальное) отделение</t>
  </si>
  <si>
    <t>2.2.</t>
  </si>
  <si>
    <t>4-е онкологическое лечебно-диагностическое отделение</t>
  </si>
  <si>
    <t>5.2.</t>
  </si>
  <si>
    <t>8-ое онкологическое хирургическое  отделение</t>
  </si>
  <si>
    <t>7.1</t>
  </si>
  <si>
    <t>7.2</t>
  </si>
  <si>
    <t>7.3</t>
  </si>
  <si>
    <t>7.4</t>
  </si>
  <si>
    <t>Стоимость за суточное пребывание в палатах повышенной комфортности в  стационаре иностранных граждан</t>
  </si>
  <si>
    <t>Циркумцизия (Круговое иссечение крайней плоти)</t>
  </si>
  <si>
    <t>экскреторная урография с контрастным веществом Томогексол 300мг/20мл</t>
  </si>
  <si>
    <t>Комбинированная Ларингэктомия с резекцией перешейка щитовидной железы, гемиструмэктомией, циркулярной резекцией 2-3х колец трахеи.</t>
  </si>
  <si>
    <t>Эндоларингиальная резекция гортани с восстановлением просвета гортани.</t>
  </si>
  <si>
    <t>Трахеостомия.</t>
  </si>
  <si>
    <t>Резекция м/тканей ротоглотки с опухолью.</t>
  </si>
  <si>
    <t>Гемиглоссэктомия.</t>
  </si>
  <si>
    <t>Резекция нижней челюсти с мягкими тканями полости рта.</t>
  </si>
  <si>
    <t>Резекция опухоли слизистой щеки.</t>
  </si>
  <si>
    <t>Пластика трахеостомического отверстия, ОФС КМПЛ на питающей ножке с грудной клетки.</t>
  </si>
  <si>
    <t>Резекция губы с пластикой перемещенным кожно-подкожным лоскутом на сосудестой ножке.</t>
  </si>
  <si>
    <t>Широкое иссечение опухоли кожи, мягкими тканями с пластикой: местными тканями.</t>
  </si>
  <si>
    <t>Широкое иссечение опухоли кожи, мягких тканей с пластикой: расщепленным кожным лоскутом (РКЛ)</t>
  </si>
  <si>
    <t>Широкое иссечение опухоли кожи, мягких тканей с пластикой: перемещенным кожным лоскутом на питающей ножке.</t>
  </si>
  <si>
    <t>Радикальная шейная лимфодиссекция (операция Крайля)</t>
  </si>
  <si>
    <t>Надлопаточно-подъязычная лмфодиссекция (операция Ванах)</t>
  </si>
  <si>
    <t>Экзартикуляции.</t>
  </si>
  <si>
    <t>Наложение вторичных швов</t>
  </si>
  <si>
    <t>Перевязка НСА, ОСА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</si>
  <si>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</si>
  <si>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</si>
  <si>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</si>
  <si>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Санитарная обработка тела умершего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</si>
  <si>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</si>
  <si>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</si>
  <si>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</si>
  <si>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</si>
  <si>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</si>
  <si>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</si>
  <si>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</si>
  <si>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</si>
  <si>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</si>
  <si>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</si>
  <si>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</si>
  <si>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</si>
  <si>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Парикмахерские и косметологические услуги</t>
  </si>
  <si>
    <t>Бритье</t>
  </si>
  <si>
    <t>Стрижка коротких волос</t>
  </si>
  <si>
    <t>Стрижка длинных волос</t>
  </si>
  <si>
    <t>Стрижка усов, бороды</t>
  </si>
  <si>
    <t>Укладка коротких волос</t>
  </si>
  <si>
    <t>Укладка длинных волос</t>
  </si>
  <si>
    <t>Стрижка и очистка ногтей</t>
  </si>
  <si>
    <t>Покраска ногтей на руках</t>
  </si>
  <si>
    <t>Вложение зубных протезов</t>
  </si>
  <si>
    <t>Гримирование (мужчина)</t>
  </si>
  <si>
    <t>Гримирование (женщина)</t>
  </si>
  <si>
    <t>Укладка в гроб тела умершего</t>
  </si>
  <si>
    <t>Укладывание в гроб тела умершего до 90 кг</t>
  </si>
  <si>
    <t>Укладывание в гроб тела умершего свыше 90 кг</t>
  </si>
  <si>
    <t xml:space="preserve">Снятие одежды с тела умершего </t>
  </si>
  <si>
    <t>Выдача тела умершего (после хранения в холодильной камере)</t>
  </si>
  <si>
    <t>Выдача и хранение тела умершего</t>
  </si>
  <si>
    <t>Исследование биопсийного и операционного материала (1 кусочек)</t>
  </si>
  <si>
    <t>Иммуногистохимическое исследование</t>
  </si>
  <si>
    <t>оплачиваются дополнительно по факту</t>
  </si>
  <si>
    <t>Консультация готовых гистологических препаратов (1 стекло)</t>
  </si>
  <si>
    <t>Видеоассистированная операция: лапароскопическая гистерэктомия с билатеральной сальпингоофорэктомией</t>
  </si>
  <si>
    <t>________________С.А. Батовский</t>
  </si>
  <si>
    <t>________________С.А.Батовский</t>
  </si>
  <si>
    <t>Измерение артериального давления</t>
  </si>
  <si>
    <t>3.1.</t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</si>
  <si>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</si>
  <si>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</si>
  <si>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Стоимость за услугу без НДС, руб.</t>
  </si>
  <si>
    <t>Программа ранней диагностики инсультов</t>
  </si>
  <si>
    <t>МР-холангио-панкреатография</t>
  </si>
  <si>
    <t>МР-миелография</t>
  </si>
  <si>
    <t>Трепанбиопсия предстательной железы под контролем ТРУЗИ</t>
  </si>
  <si>
    <t>Удаление образования кожи</t>
  </si>
  <si>
    <t>Взятие биопсии опухоли вульвы</t>
  </si>
  <si>
    <t>Лапароцентез</t>
  </si>
  <si>
    <t>Удаление кисты бартолиниевой железы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</si>
  <si>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</si>
  <si>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</si>
  <si>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</si>
  <si>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Раздельное диагностическое выскабливание (РДВ) полости матки и цервикального канала</t>
  </si>
  <si>
    <t>Видеоассистированное (VATS) удаление опухоли легкого, средостения, плевры, пищевода</t>
  </si>
  <si>
    <t>ВТС (видеоторакоскопия), биопсия опухоли легкого, плевры, средостения, пищевода</t>
  </si>
  <si>
    <t>Удаление опухоли легкого, средостения, пищевода, плевры (полостная операция)</t>
  </si>
  <si>
    <t>Удаление образования кожи электрокоагуляцией</t>
  </si>
  <si>
    <t>Удаление образования мягких тканей</t>
  </si>
  <si>
    <t>8 ОНКОЛОГИЧЕСКОЕ ХИРУРГИЧЕСКОЕ ОТДЕЛЕНИЕ</t>
  </si>
  <si>
    <t>1-е ОНКОЛОГИЧЕСКОЕ ХИРУРГИЧЕСКОЕ (ТОРАКАЛЬНОЕ) ОТДЕЛЕНИЕ</t>
  </si>
  <si>
    <t>Ампутация конечности</t>
  </si>
  <si>
    <t>ОПЕРАЦИИ В АМБУЛАТОРНЫХ УСЛОВИЯХ</t>
  </si>
  <si>
    <t>на высокопольных магнитно-резонасных томографах (с мощностью 1,5 Т):</t>
  </si>
  <si>
    <t>матка и придатки с мочевым пузырем (трансабдомиально)</t>
  </si>
  <si>
    <t>лимфатические узлы (одна область с обеих сторон)</t>
  </si>
  <si>
    <t>рентгенологические исследования применяемые в урологии и гинекологии</t>
  </si>
  <si>
    <t>1.1.4.2</t>
  </si>
  <si>
    <t>1.1.4.3</t>
  </si>
  <si>
    <t>1.1.4.4</t>
  </si>
  <si>
    <t>1.1.4.5</t>
  </si>
  <si>
    <t>1.1.4.6</t>
  </si>
  <si>
    <t>1.1.4.7</t>
  </si>
  <si>
    <t>1.1.4.8</t>
  </si>
  <si>
    <t>1.1.4.9</t>
  </si>
  <si>
    <t>оплачивается дополнительно по факту совершения услуги</t>
  </si>
  <si>
    <t>ПРИМЕЧАНИЕ:</t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</si>
  <si>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</si>
  <si>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</si>
  <si>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 xml:space="preserve">Бахилы одноразовые </t>
  </si>
  <si>
    <t>4-Е ОНКОЛОГИЧЕСКОЕ ЛЕЧЕБНО-ДИАГНОСТИЧЕСКОЕ ОТДЕЛЕНИЕ</t>
  </si>
  <si>
    <t>"____"___________2021 г.</t>
  </si>
  <si>
    <t>Стоимость за медикаменты и материалы, руб.</t>
  </si>
  <si>
    <t>Осмотр врача-терапевта без категории выездной патронажной службы паллиативной медицинской помощи</t>
  </si>
  <si>
    <t>Осмотр врача-терапевта без категории выездной патронажной службы паллиативной медицинской помощи с выездом на дом</t>
  </si>
  <si>
    <t xml:space="preserve">Осмотр врача-терапевта без категории в 7-ом онкологическом  отделении паллиативной медицинской помощи </t>
  </si>
  <si>
    <r>
      <t xml:space="preserve"> </t>
    </r>
    <r>
      <rPr>
        <b/>
        <sz val="14"/>
        <color theme="1"/>
        <rFont val="Times New Roman"/>
        <family val="1"/>
        <charset val="204"/>
      </rPr>
      <t>на осмотр врача-терапевта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 на 21.05.2021г.</t>
    </r>
  </si>
  <si>
    <t>2.3.</t>
  </si>
  <si>
    <t>2.4.</t>
  </si>
  <si>
    <t>Итого за услугу, бел.руб.</t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</si>
  <si>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</si>
  <si>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</si>
  <si>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</si>
  <si>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</si>
  <si>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</si>
  <si>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4.1.8.1.</t>
  </si>
  <si>
    <t>4.1.12.1.</t>
  </si>
  <si>
    <t>4.2.3.1.</t>
  </si>
  <si>
    <t>4.1.1.1.</t>
  </si>
  <si>
    <t>4.1.14.1.</t>
  </si>
  <si>
    <t>Дилатация балонная пищевода</t>
  </si>
  <si>
    <t>Отдельные манипуляции:</t>
  </si>
  <si>
    <t>1.3.</t>
  </si>
  <si>
    <t>качественное определение тропонина</t>
  </si>
  <si>
    <t xml:space="preserve">определение активированного частичного тромбопластинового времени (АЧТВ)
</t>
  </si>
  <si>
    <t>определение протромбинового времени (МНО)</t>
  </si>
  <si>
    <t>определение содержания фибриногена в плазме крови (по Клаусу)</t>
  </si>
  <si>
    <t>определение прокальцитонина</t>
  </si>
  <si>
    <t>определение Д-димеров</t>
  </si>
  <si>
    <t>Щелочная фосфатаза</t>
  </si>
  <si>
    <t>Единица измерения</t>
  </si>
  <si>
    <t>операция</t>
  </si>
  <si>
    <t>*ПРИМЕЧАНИЕ:</t>
  </si>
  <si>
    <t>И.А. Слижикова</t>
  </si>
  <si>
    <t>Гистероскопия. Раздельное диагностическое выскабливание (РДВ) полости матки и цервикального канала</t>
  </si>
  <si>
    <t>4.21</t>
  </si>
  <si>
    <t>4.22</t>
  </si>
  <si>
    <t>4.23</t>
  </si>
  <si>
    <t>4.24</t>
  </si>
  <si>
    <t>Наложение одноствольной колостомы</t>
  </si>
  <si>
    <t>Наложение одноствольной сигмостомы</t>
  </si>
  <si>
    <t>Наложение двуствольной колостомы</t>
  </si>
  <si>
    <t>Наложение двуствольной сигмостомы</t>
  </si>
  <si>
    <t>Онкопластическая резекция с пластикой местными тканями и ЛАЭ</t>
  </si>
  <si>
    <t>4.1.9.1.</t>
  </si>
  <si>
    <t>Сцинциграфия статическая щитовидной железы на эмиссионных томографах</t>
  </si>
  <si>
    <t>4.1.11.1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</si>
  <si>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</si>
  <si>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</si>
  <si>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И.А.Слижикова</t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</si>
  <si>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</si>
  <si>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</si>
  <si>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</si>
  <si>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</si>
  <si>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</si>
  <si>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</si>
  <si>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</si>
  <si>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</si>
  <si>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</si>
  <si>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</si>
  <si>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</si>
  <si>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</si>
  <si>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</si>
  <si>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КОМПЛЕКСНЫЕ УСЛУГИ ПО УЛЬТРАЗВУКОВОЙ ДИАГНОСТИКЕ:</t>
  </si>
  <si>
    <t>УЗИ почек+УЗИ мочевого пузыря + ТРУЗИ</t>
  </si>
  <si>
    <t>УЗИ почек+УЗИ мочевого пузыря с ООМ+ ТРУЗИ</t>
  </si>
  <si>
    <t>Специальные ультрозвуковые исследования</t>
  </si>
  <si>
    <t>Липофиллинг (1 анатомическая зона)</t>
  </si>
  <si>
    <t>Витамин D</t>
  </si>
  <si>
    <t>_______________С.А. Батовский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</si>
  <si>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</si>
  <si>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</si>
  <si>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</si>
  <si>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</si>
  <si>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</si>
  <si>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</si>
  <si>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</si>
  <si>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</si>
  <si>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</si>
  <si>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</si>
  <si>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</si>
  <si>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</si>
  <si>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</si>
  <si>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</si>
  <si>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</si>
  <si>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</si>
  <si>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</si>
  <si>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</si>
  <si>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</si>
  <si>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</si>
  <si>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</si>
  <si>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</si>
  <si>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</si>
  <si>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</si>
  <si>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</si>
  <si>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</si>
  <si>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</si>
  <si>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</si>
  <si>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</si>
  <si>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</si>
  <si>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</si>
  <si>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</si>
  <si>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</si>
  <si>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</si>
  <si>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</si>
  <si>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</si>
  <si>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</si>
  <si>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</si>
  <si>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</si>
  <si>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</si>
  <si>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>Гистерэктомия тип 1. ТЛАЭ. Оментэктомия. Дренирование брюшной полости.</t>
  </si>
  <si>
    <t>Гистерэктомия тип 1 с тазовой перитонэктомией.Оментэктомия</t>
  </si>
  <si>
    <t>Гистерэктомия тип 1. Оментэктомия</t>
  </si>
  <si>
    <t>Лапаротомия.Оментэктомия</t>
  </si>
  <si>
    <t>Двухсторонняя бедренно-паховая лимфаденэктомия</t>
  </si>
  <si>
    <t>Радикальная Вульвэктомия</t>
  </si>
  <si>
    <t xml:space="preserve">Широкое иссечение опухоли вульвы 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</si>
  <si>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</si>
  <si>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>Подготовка к операции</t>
  </si>
  <si>
    <t>услуга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</si>
  <si>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</si>
  <si>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</si>
  <si>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</si>
  <si>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</si>
  <si>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</si>
  <si>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</si>
  <si>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</si>
  <si>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</si>
  <si>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</si>
  <si>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</si>
  <si>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</si>
  <si>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</si>
  <si>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</si>
  <si>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</si>
  <si>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</si>
  <si>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</si>
  <si>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</si>
  <si>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 xml:space="preserve">Справочно: 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</si>
  <si>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</si>
  <si>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Лапароскопическая нефрадреналэктомия</t>
  </si>
  <si>
    <t>Лапароскопическая резекция почкис пластикой ЧЛС</t>
  </si>
  <si>
    <t>Лапароскопическая адреналэктомия</t>
  </si>
  <si>
    <t>Лапароскопическая резекция кисты почки</t>
  </si>
  <si>
    <t>Лапароскопическая тазовая лимфоденэктомия</t>
  </si>
  <si>
    <t>Лапароскопическая простатэктомия</t>
  </si>
  <si>
    <t>26</t>
  </si>
  <si>
    <t>27</t>
  </si>
  <si>
    <t>1.1.6</t>
  </si>
  <si>
    <t>МРТ гипофиза</t>
  </si>
  <si>
    <t>МРТ задней черепной ямки</t>
  </si>
  <si>
    <t>Протокол "Димиленизация"</t>
  </si>
  <si>
    <t>МРТ 3 D реконструкция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</si>
  <si>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</si>
  <si>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</si>
  <si>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</si>
  <si>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</si>
  <si>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уселения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</si>
  <si>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</si>
  <si>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</si>
  <si>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</si>
  <si>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</si>
  <si>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</si>
  <si>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</si>
  <si>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</si>
  <si>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</si>
  <si>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</si>
  <si>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</si>
  <si>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</si>
  <si>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</si>
  <si>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</si>
  <si>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</si>
  <si>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</si>
  <si>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</si>
  <si>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</si>
  <si>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</si>
  <si>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</si>
  <si>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</si>
  <si>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</si>
  <si>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</si>
  <si>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</si>
  <si>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</si>
  <si>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</si>
  <si>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</si>
  <si>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</si>
  <si>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</si>
  <si>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</si>
  <si>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</si>
  <si>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Эпицистостомия под контролем УЗИ</t>
  </si>
  <si>
    <t>28</t>
  </si>
  <si>
    <t>29</t>
  </si>
  <si>
    <t>30</t>
  </si>
  <si>
    <t>Цистолитотомия</t>
  </si>
  <si>
    <t>Цистолитотомия с эпицистостомией</t>
  </si>
  <si>
    <t>самостоятельная рентгеноскопия и рентгенография пищевода с омнипак 350мг/50мл</t>
  </si>
  <si>
    <t>Заочная консультация предоставленных сканов МРТ с оформлением протокола</t>
  </si>
  <si>
    <t>КОМПЛЕКСНЫЕ  ИССЛЕДОВАНИЯ на рентгеновских компьютерных томографах со спиральной многосрезной технологией сканирования (до 64 срезов)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</si>
  <si>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</si>
  <si>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</si>
  <si>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</si>
  <si>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</si>
  <si>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  100 мл )с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</si>
  <si>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 с применением специальных методовобработки изображений
MPR, MIP, MinIP, SSD, криволинейной реконструкции</t>
  </si>
  <si>
    <t>на рентгеновских компьютерных томографах со спиральной многосрезной  технологией сканирования:</t>
  </si>
  <si>
    <t>1.7</t>
  </si>
  <si>
    <t>Гастростомия по Кадеру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</si>
  <si>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</si>
  <si>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</si>
  <si>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</si>
  <si>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</si>
  <si>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</si>
  <si>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 xml:space="preserve"> Компрессионная эластография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</si>
  <si>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</si>
  <si>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</si>
  <si>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</si>
  <si>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</si>
  <si>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</si>
  <si>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</si>
  <si>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</si>
  <si>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</si>
  <si>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</si>
  <si>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</si>
  <si>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</si>
  <si>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</si>
  <si>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</si>
  <si>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№203 2-й категории (телевизор, холодильник, санузел, душевая)</t>
  </si>
  <si>
    <t>Двухместная палата №204 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</si>
  <si>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</si>
  <si>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2-й категории (телевизор, холодильник, санузел, душевая)</t>
  </si>
  <si>
    <t>Дополнительные расходные материалы:              Омнипак 200 мл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</si>
  <si>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</si>
  <si>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</si>
  <si>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</si>
  <si>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</si>
  <si>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</si>
  <si>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</si>
  <si>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</si>
  <si>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</si>
  <si>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Коррекция формы и размера ареолы молочных желез (1 сторона))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</si>
  <si>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</si>
  <si>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</si>
  <si>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Консультация пластического хирурга</t>
  </si>
  <si>
    <t>консультация</t>
  </si>
  <si>
    <t>Послеоперационный осмотр врачом пластическим хирургом</t>
  </si>
  <si>
    <t>осмотр</t>
  </si>
  <si>
    <t>Пребывание в стационаре (койко-день)</t>
  </si>
  <si>
    <t>Тариф с НДС, бел. руб.*</t>
  </si>
  <si>
    <t>6.1</t>
  </si>
  <si>
    <t>6.2</t>
  </si>
  <si>
    <t>6.3</t>
  </si>
  <si>
    <t>6.4</t>
  </si>
  <si>
    <t>6.5</t>
  </si>
  <si>
    <t>6.6</t>
  </si>
  <si>
    <r>
      <rPr>
        <b/>
        <sz val="11"/>
        <rFont val="Times New Roman"/>
        <family val="1"/>
        <charset val="204"/>
      </rPr>
      <t xml:space="preserve">органов грудной клетки (легких и средостения) 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</si>
  <si>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с контрастным усилением</t>
    </r>
  </si>
  <si>
    <t>Исследование биопсийного материала на helicobacter pylori (1 кусочек)</t>
  </si>
  <si>
    <t>Программа ранней диагностики инсультов с контрастным усилением</t>
  </si>
  <si>
    <t>Салфетка одноразовая 210х140</t>
  </si>
  <si>
    <t>Железо сывороточное</t>
  </si>
  <si>
    <t>Салфетка одноразовая 210*140</t>
  </si>
  <si>
    <t>ГИНЕКОЛОГИЧЕСКИЕ ОПЕРАЦИИ</t>
  </si>
  <si>
    <t>Нанесение контура на первичную опухоль и критические органы, определение объемов облучения CLINAC 2300, (1 час)</t>
  </si>
  <si>
    <t>Нанесение контура на первичную опухоль и критические органы, определение объемов облучения CLINAC IX  (1 час)</t>
  </si>
  <si>
    <t>Планирование лучевой терапии на линейный ускоритель с использованием КСПО "ECLIPSE" CLINAC 2300,  1 (час)</t>
  </si>
  <si>
    <t>Планирование лучевой терапии на линейный ускоритель с использованием КСПО "ECLIPSE" CLINAC IX (1 час)</t>
  </si>
  <si>
    <t>Выбор плана</t>
  </si>
  <si>
    <t xml:space="preserve">Рентгеновская симуляция </t>
  </si>
  <si>
    <t xml:space="preserve">Верификация плана по методике IMRT CLINAC 2300, </t>
  </si>
  <si>
    <t xml:space="preserve">Верификация плана по методике IMRT CLINAC IX </t>
  </si>
  <si>
    <t>Первичная укладка на линейном ускорителе CLINAC 2300</t>
  </si>
  <si>
    <t xml:space="preserve">Первичная укладка на линейном ускорителе CLINAC IX </t>
  </si>
  <si>
    <t>Проведение снимков (позиционирования пациента) CLINAC 2300</t>
  </si>
  <si>
    <t xml:space="preserve">Проведение снимков (позиционирования пациента) CLINAC IX </t>
  </si>
  <si>
    <t>Нанесение контура на первичную опухоль и критические органы, определение объемов облучения"THERATRON"</t>
  </si>
  <si>
    <t>Планирование лучевой терапии на аппрат "THERATRON" (1 час)</t>
  </si>
  <si>
    <t>Первичная укладка на аппарате "THERATRON"</t>
  </si>
  <si>
    <t>Проведение лучевой терапии на аппарате "THERATRON"</t>
  </si>
  <si>
    <t>Планирование лучевой терапии на брахитерапевтический аппарат Microseletron V-3 (1 час)</t>
  </si>
  <si>
    <t>Внутриполосная лучевая терапия (1 сеанс за 1 час)</t>
  </si>
  <si>
    <t>Проведение стереотаксической лучевой терапии</t>
  </si>
  <si>
    <t>Первичная симуляция, изготовление фиксирующего устройства</t>
  </si>
  <si>
    <t>Проведение КТ для предлучевой подготовки</t>
  </si>
  <si>
    <t>Контурирование объемов мишени критических органов для SRS (1 час)</t>
  </si>
  <si>
    <t>Планирование стереотаксической лучевой терапии на планирующей системе (1 час)</t>
  </si>
  <si>
    <t>Верификация дозового распределения</t>
  </si>
  <si>
    <t>Верификация положения пациента (точности укладки) на лечебном столе линейного ускорителя</t>
  </si>
  <si>
    <t>1.8</t>
  </si>
  <si>
    <t>Стереотаксическая лучевая терапия/хирургия (1-ый сеанс)</t>
  </si>
  <si>
    <t>1.9</t>
  </si>
  <si>
    <t>Стереотаксическая лучевая терапия каждый последующий сеанс</t>
  </si>
  <si>
    <t>Комформная лучевая терапия в условиях 4 D (Respiratory gating)</t>
  </si>
  <si>
    <t>Разъяснительная беседа с пациентом</t>
  </si>
  <si>
    <t>Проведение КТ для планирования лучевой терапии</t>
  </si>
  <si>
    <t>Контурирование объемов мишени критических органов в условиях 4 D планирования (1 час)</t>
  </si>
  <si>
    <t>Планирование конформной (4D) лучевой терапии на аппаратах дистанционной лучевой терапии (1 час)</t>
  </si>
  <si>
    <t>2.5</t>
  </si>
  <si>
    <t>Проведение выбора плана</t>
  </si>
  <si>
    <t>2.6</t>
  </si>
  <si>
    <t>2.7</t>
  </si>
  <si>
    <t>2.8</t>
  </si>
  <si>
    <t>Сеанс конформной лучевой терапии в условиях 4 D планирования</t>
  </si>
  <si>
    <t>Подвижная лучевая терапия с объемной модуляцией интенсивности дозы (VMAT)</t>
  </si>
  <si>
    <t>Проведение компьютерной томографии для планирования лучевой терапии VMAT</t>
  </si>
  <si>
    <t>Контурирование объемов мишени, внесение критических органов VMAT (1 час)</t>
  </si>
  <si>
    <t>Планирование лучевой терапии на линейном ускорителе (1 час)</t>
  </si>
  <si>
    <t>3.8</t>
  </si>
  <si>
    <t>Проведение лучевой терапии VMAT</t>
  </si>
  <si>
    <t>Комформная лучевая терапия с модуляцией интенсивности дозы (IMRT)</t>
  </si>
  <si>
    <t>Контурирование объемов мишени критических органов для IMRT (1 час)</t>
  </si>
  <si>
    <t>Планирование комформной (IMRT) лучевой терапии на линейном ускорителе (1 час)</t>
  </si>
  <si>
    <t>Проведение лучевой терапии IMRT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</si>
  <si>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</si>
  <si>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</si>
  <si>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</si>
  <si>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</si>
  <si>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</si>
  <si>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</si>
  <si>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Верификация положения пациента (точности укладки) на лечебном столе линейного ускорителя Vitali Beam</t>
  </si>
  <si>
    <t>Проведение лучевой терапии на аппарате ускоритель линейный  Vital Beam (1 сеанс)</t>
  </si>
  <si>
    <t>экскреторная урография (Омнипак)300мг/50мл</t>
  </si>
  <si>
    <t>С-реактивный белок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</si>
  <si>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</si>
  <si>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</si>
  <si>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</si>
  <si>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</si>
  <si>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</si>
  <si>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</si>
  <si>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</si>
  <si>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</si>
  <si>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</si>
  <si>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</si>
  <si>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</si>
  <si>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</si>
  <si>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</si>
  <si>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</si>
  <si>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</si>
  <si>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</si>
  <si>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</si>
  <si>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</si>
  <si>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</si>
  <si>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</si>
  <si>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</si>
  <si>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</si>
  <si>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</si>
  <si>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</si>
  <si>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</si>
  <si>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</si>
  <si>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</si>
  <si>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</si>
  <si>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</si>
  <si>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</si>
  <si>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</si>
  <si>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</si>
  <si>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</si>
  <si>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</si>
  <si>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</si>
  <si>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</si>
  <si>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</si>
  <si>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</si>
  <si>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</si>
  <si>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</si>
  <si>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</si>
  <si>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</si>
  <si>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</si>
  <si>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</si>
  <si>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</si>
  <si>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</si>
  <si>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</si>
  <si>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</si>
  <si>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с контрастным усилением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</si>
  <si>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</si>
  <si>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t>4.25</t>
  </si>
  <si>
    <t>Диагностическая лапароскопия с биопсией</t>
  </si>
  <si>
    <t xml:space="preserve">Консультация врача-радиационного-онколога </t>
  </si>
  <si>
    <t xml:space="preserve">Консультация врача-терапевта </t>
  </si>
  <si>
    <t>Нанесение контура на первичную опухоль и критические органы, определение объемов облучения для ВЛТ на брахитерапевтический аппарат Microseletron V-3  (1 час)</t>
  </si>
  <si>
    <t>Резенкция слюнной железы</t>
  </si>
  <si>
    <t>Низкая передняя резекция прямой кишки с аппаратным анастомозом, превентивной трансверзостомой. Неанатомическая резекция S7 печени</t>
  </si>
  <si>
    <t>4.26</t>
  </si>
  <si>
    <t>"_31___декабря____2024 г.</t>
  </si>
  <si>
    <r>
      <t xml:space="preserve"> по взрослой психотерапии </t>
    </r>
    <r>
      <rPr>
        <b/>
        <sz val="12"/>
        <color theme="1"/>
        <rFont val="Times New Roman"/>
        <family val="1"/>
        <charset val="204"/>
      </rPr>
      <t xml:space="preserve"> для иностранных граждан на 01.01.2025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</si>
  <si>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</si>
  <si>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 xml:space="preserve">Консультация врача-онколога-хирурга </t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</si>
  <si>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</si>
  <si>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</si>
  <si>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врача-онколога-хирурга 1-й квалификационной категории (гинекологический профиль)</t>
  </si>
  <si>
    <t>Консультация врача-онколога-хирурга  высшей квалификационной категории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</si>
  <si>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</si>
  <si>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</si>
  <si>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>Консультация врача-акушера-гинеколога</t>
  </si>
  <si>
    <t>Консультация врача-онколога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</si>
  <si>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</si>
  <si>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</si>
  <si>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</si>
  <si>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</si>
  <si>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врача-терапевта (7-е ООПМП)</t>
  </si>
  <si>
    <t>Консультация врача-терапевта (Кабинет выездной патронажной службы паллиативной медицинской помощи)</t>
  </si>
  <si>
    <t>Первичный прием:</t>
  </si>
  <si>
    <t xml:space="preserve">врача-онколога-хирурга 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</si>
  <si>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</si>
  <si>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</si>
  <si>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врача-онколога-хирурга 1-й квалификационной категории (гинекологичечкий прием) </t>
  </si>
  <si>
    <t>врача-онколога-хирурга  высшей квалификационной категории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</si>
  <si>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</si>
  <si>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</si>
  <si>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врача-акушера-гинеколога</t>
  </si>
  <si>
    <t xml:space="preserve"> врача-онколога</t>
  </si>
  <si>
    <t xml:space="preserve"> врача-онколога 2-й квалификационной категории </t>
  </si>
  <si>
    <t>врача-онколога 1-й квалификационной категории</t>
  </si>
  <si>
    <t xml:space="preserve"> врача-радиационного-онколога 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</si>
  <si>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</si>
  <si>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</si>
  <si>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 xml:space="preserve"> врача-терапевта </t>
  </si>
  <si>
    <t xml:space="preserve"> врача-терапевта (7-е ООПМП)</t>
  </si>
  <si>
    <t>врача-терапевта (Кабинет выездной патронажной службы паллиативной медицинской помощи)</t>
  </si>
  <si>
    <t>Повторный прием:</t>
  </si>
  <si>
    <t>2.9</t>
  </si>
  <si>
    <t>2.10</t>
  </si>
  <si>
    <t>2.11</t>
  </si>
  <si>
    <t>2.12</t>
  </si>
  <si>
    <t>2.13</t>
  </si>
  <si>
    <t>2.14</t>
  </si>
  <si>
    <t>2.15</t>
  </si>
  <si>
    <t>2.16</t>
  </si>
  <si>
    <t>Консультация врача-анестезиолога-реаниматолога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</si>
  <si>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</si>
  <si>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</si>
  <si>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</si>
  <si>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"31"марта 2025 г.</t>
  </si>
  <si>
    <r>
      <t xml:space="preserve"> по</t>
    </r>
    <r>
      <rPr>
        <b/>
        <sz val="12"/>
        <color theme="1"/>
        <rFont val="Times New Roman"/>
        <family val="1"/>
        <charset val="204"/>
      </rPr>
      <t xml:space="preserve"> пластической хирургии для иностранных </t>
    </r>
    <r>
      <rPr>
        <sz val="12"/>
        <color theme="1"/>
        <rFont val="Times New Roman"/>
        <family val="1"/>
        <charset val="204"/>
      </rPr>
      <t xml:space="preserve">граждан </t>
    </r>
    <r>
      <rPr>
        <b/>
        <sz val="12"/>
        <color theme="1"/>
        <rFont val="Times New Roman"/>
        <family val="1"/>
        <charset val="204"/>
      </rPr>
      <t xml:space="preserve">  на 01.04.2025г.</t>
    </r>
  </si>
  <si>
    <r>
      <t xml:space="preserve"> По</t>
    </r>
    <r>
      <rPr>
        <b/>
        <sz val="14"/>
        <color theme="1"/>
        <rFont val="Times New Roman"/>
        <family val="1"/>
        <charset val="204"/>
      </rPr>
      <t xml:space="preserve"> Сервисным услугам для иностранных граждан в палатах повышенной комфортности 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color rgb="FFFF0000"/>
        <rFont val="Times New Roman"/>
        <family val="1"/>
        <charset val="204"/>
      </rPr>
      <t>на 01.04.2025 г.</t>
    </r>
  </si>
  <si>
    <t>"____"__________2025 г.</t>
  </si>
  <si>
    <t>Реставрация полости рта</t>
  </si>
  <si>
    <t>Установка протеза конечности</t>
  </si>
  <si>
    <t>Фиксация губ</t>
  </si>
  <si>
    <t>Надевание парика</t>
  </si>
  <si>
    <t>Снятие одежды с тела умершего (неподготовленного к погребению) до 90 кг</t>
  </si>
  <si>
    <t>Снятие одежды с тела умершего (неподготовленного к погребению) свыше 90 кг</t>
  </si>
  <si>
    <t>Прием тела умершего (для хранения в холодильной камере)</t>
  </si>
  <si>
    <t>Предоставление холодильной камеры для хранение тела (останков) умершегопо ул.Ак.Павлова, 2а (1 час)</t>
  </si>
  <si>
    <t>Секторальная резекция молочной железы с пластикой местными тканями (1 сторона)</t>
  </si>
  <si>
    <t>Удаление образования молочной железы  (1 сторона)</t>
  </si>
  <si>
    <t>Маскулинизирующая маммопластика ( удаление гинекомастии ) (1 сторона)</t>
  </si>
  <si>
    <t>Удаление ткани молочной железы с пластикой местными тканями (1 сторона)</t>
  </si>
  <si>
    <t>Модифицированная шейная лимфадиссекция тип 1-3</t>
  </si>
  <si>
    <t>Цифровая 2D маммография молочной железы и мягких тканей подмышечной области на рентгеновском аппарате экспертного класса «Маммоэксперт»</t>
  </si>
  <si>
    <t>Цифровая 3D маммография (томосинтез) молочной железы на рентгеновском аппарате экспертного класса «Маммоэксперт»</t>
  </si>
  <si>
    <t>Цифровая 2D маммография молочной железы и мягких тканей подмышечной области + цифровая 3D маммография (томосинтез) молочной железы на рентгеновском аппарате экспертного класса «Маммоэксперт»</t>
  </si>
  <si>
    <t>Цифровая 2D прицельная маммография молочной железы на рентгеновском аппарате экспертного класса «Маммоэксперт»</t>
  </si>
  <si>
    <t>Цифровая 2D прицельная маммография молочной железы с прямым увеличением рентгеновского изображения на рентгеновском аппарате экспертного класса «Маммоэксперт»</t>
  </si>
  <si>
    <t>1.2.1.</t>
  </si>
  <si>
    <t>Прием и регистрация проб</t>
  </si>
  <si>
    <t>15.</t>
  </si>
  <si>
    <t>Цитологические исследования (диагностические)</t>
  </si>
  <si>
    <t>Изготовление одного микропрепарата традиционным методом (гинекологический цервикальный канал и шейка матки)</t>
  </si>
  <si>
    <t>Изготовление одного микропрепарата традиционным методом (гинекологический полость матки)</t>
  </si>
  <si>
    <t>Изготовление одного микропрепарата традиционным методом (не гинекологический)</t>
  </si>
  <si>
    <t xml:space="preserve">Изготовление одного микропрепарата традиционным методом (не геникологический материал:биологические жидкости(плевральная,асцитическая, моча, промывочные воды) спинномозговая жидкость, мокрота) </t>
  </si>
  <si>
    <t>15.2.</t>
  </si>
  <si>
    <t xml:space="preserve">Изготовление одного микропрепарата методом жидкостной цитологии (пробоподготовка, совмещенная с окрашиванием) </t>
  </si>
  <si>
    <t>15.3.</t>
  </si>
  <si>
    <t>Микроскопическое исследование одного микропрепарата, изготовленного традиционным методом (гинекологический)</t>
  </si>
  <si>
    <t>15.4.</t>
  </si>
  <si>
    <t xml:space="preserve">Микроскопическое исследование одного микропрепарата, изготовленного традиционным методом (не гинекологический) </t>
  </si>
  <si>
    <t>15.5.</t>
  </si>
  <si>
    <t xml:space="preserve">Микроскопическое исследование одного препарата при пересмотре (консультации, консилиуме) готовых микропрепаратов </t>
  </si>
  <si>
    <t>15.6.</t>
  </si>
  <si>
    <t>Микроскопическое исследование одного микропрепарата, изготовленного методом жидкостной цитологии</t>
  </si>
  <si>
    <t>1.1.2</t>
  </si>
  <si>
    <t>пипетирование полуавтоматическими дозаторами</t>
  </si>
  <si>
    <t>1.2.1</t>
  </si>
  <si>
    <t>прием и регистрация проб</t>
  </si>
  <si>
    <t>1.3.1</t>
  </si>
  <si>
    <t xml:space="preserve">взятие крови капиллярной для определения одного показателя </t>
  </si>
  <si>
    <t>1.3.2</t>
  </si>
  <si>
    <t>взятие крови капиллярной для определения нескольких показателей</t>
  </si>
  <si>
    <t>1.4.</t>
  </si>
  <si>
    <t>1.4.1.</t>
  </si>
  <si>
    <t>Взятие биологического материала с помощью транспортных сред и тампонов</t>
  </si>
  <si>
    <t>1.6.1.</t>
  </si>
  <si>
    <t>1.6.2.</t>
  </si>
  <si>
    <t>Общеклинические  исследования:исследование мочи мануальными методами:</t>
  </si>
  <si>
    <t>2.1.1</t>
  </si>
  <si>
    <t>2.1.2</t>
  </si>
  <si>
    <t>обнаружение одного или первого показателя физико-химических свойств мочи экспресс-тестом («сухая химия») глюкоза</t>
  </si>
  <si>
    <t>2.1.3</t>
  </si>
  <si>
    <t>обнаружение каждого последующего показателя, в составе экспресс-теста для определения нескольких физико-химических параметров мочи («сухая химия») кетоновые тела</t>
  </si>
  <si>
    <t>2.1.4</t>
  </si>
  <si>
    <t>обнаружение белка качественно с сульфосалициловой кислотой</t>
  </si>
  <si>
    <t>2.1.5</t>
  </si>
  <si>
    <t>определение белка количественно с сульфосалициловой кислотой или пирогаллоловым красным</t>
  </si>
  <si>
    <t>2.1.6</t>
  </si>
  <si>
    <t>обнаружение белка Бенс-Джонса по реакции коагуляции с уксусной кислотой</t>
  </si>
  <si>
    <t>2.1.7.1</t>
  </si>
  <si>
    <t>микроскопическое исследование осадка мочи:в норме</t>
  </si>
  <si>
    <t>2.1.7.2.</t>
  </si>
  <si>
    <t>микроскопическое исследование осадка мочи:при патологии (при  наличии белка в моче)</t>
  </si>
  <si>
    <t>2.1.8</t>
  </si>
  <si>
    <t>3.1.1</t>
  </si>
  <si>
    <t>приготовление препарата периферической крови для цитоморфологического исследования (изготовление мазков крови, фиксация, окраска) ручным методом</t>
  </si>
  <si>
    <t>3.2.1.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</si>
  <si>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исследование):без патологии</t>
  </si>
  <si>
    <t>3.2.2.</t>
  </si>
  <si>
    <t>Микроскопический (морфологический) анализ клеток в препарате периферической крови с описанием форменных элементов (визуальное микроскопическое исследование):с паталогическими изменениями</t>
  </si>
  <si>
    <t>Подсчет тромбоцитов в окрашенных мазках по Фонио</t>
  </si>
  <si>
    <t>3.8.4</t>
  </si>
  <si>
    <t>Исследование пробы периферической или капиллярной крови с использованием гематологических анализаторов:автоматических с дифференцировкой лейкоцитарной формулы с ручной подачей образцов</t>
  </si>
  <si>
    <t>3.9</t>
  </si>
  <si>
    <t>Определение скорости оседания эритроцитов (далее – СОЭ) неавтоматизированным методом</t>
  </si>
  <si>
    <t>4.1.1.</t>
  </si>
  <si>
    <t>Проведение исследований биологического материала с использованием одноканальных биохимических автоматизированных фотометров:конечно-точечные исследования (1 показатель)</t>
  </si>
  <si>
    <t>Проведение исследований биологического материала с использованием биохимических автоматических анализаторов (1 показатель)</t>
  </si>
  <si>
    <t>4.4.</t>
  </si>
  <si>
    <t>Определение концентрации электролитов с использованием автоматических ионоселективных анализаторов BS-300</t>
  </si>
  <si>
    <t>Определение концентрации электролитов с использованием автоматических ионоселективных анализаторов izhi lait</t>
  </si>
  <si>
    <t>4.7.</t>
  </si>
  <si>
    <t>Определение показателей кислотно-основного состояния крови посредством автоматических анализаторов</t>
  </si>
  <si>
    <t>Иммунологические исследования</t>
  </si>
  <si>
    <t>5.1.1.</t>
  </si>
  <si>
    <r>
      <t xml:space="preserve"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</t>
    </r>
    <r>
      <rPr>
        <b/>
        <sz val="10"/>
        <rFont val="Times New Roman"/>
        <family val="1"/>
        <charset val="204"/>
      </rPr>
      <t>пробподготовка</t>
    </r>
  </si>
  <si>
    <t>5.1.2</t>
  </si>
  <si>
    <t>Исследования, проводимые методом иммуноферментного анализа (далее – ИФА) (гормоны; онкомаркеры, маркеры аллергий, антитела к вирусным и бактериальным антигенам, маркеры иммунного статуса, маркеры аутоиммунной патологии, белки острой фазы, циркулирующие иммунные комплексы, цитокины, факторы роста и другие маркеры в биологических жидкостях): проведение исследования с использованием полуавтоматического ридера</t>
  </si>
  <si>
    <t>Гормоны:</t>
  </si>
  <si>
    <t>Онкомаркеры:</t>
  </si>
  <si>
    <t>5.4</t>
  </si>
  <si>
    <t>Исследования, проводимые иммунохимическим методом посредством автоматических систем (гормоны; онкомаркеры, маркеры анемий, кардиомаркеры, маркеры остеопороза; витамины, маркеры инфекционных заболеваний, аутоиммунных заболеваний, маркеры аллергии и иные маркеры в биологических жидкостях) (1 показатель)</t>
  </si>
  <si>
    <t>Витамины:</t>
  </si>
  <si>
    <t>5.5.1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</si>
  <si>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(ВИЧ)</t>
  </si>
  <si>
    <t>Экспресс-диагностика иммунохимическими методами:качественное определение в биологическом материале с помощью тест-кассет или тест-полосок с визуальной оценкой (Ковид)</t>
  </si>
  <si>
    <t>5.5.2</t>
  </si>
  <si>
    <t>Экспресс-диагностика иммунохимическими методами:количественное и полуколичественное определение с помощью считывающих устройств:</t>
  </si>
  <si>
    <t>Иммуногематологические исследования:</t>
  </si>
  <si>
    <t>Иммуногематологические исследования:Определение групп крови по системе AB0 перекрестным способом с использованием изогемагглютинирующих тест сывороток или моноклональных реагентов и тест-эритроцитов в венозной крови</t>
  </si>
  <si>
    <t>Определение групп крови по системе Rh с использованием моноклонального реагента в капиллярной или венозной крови</t>
  </si>
  <si>
    <t xml:space="preserve">Определение RhD-принадлежности крови при помощи реагента анти-RhD (в пробирках без подогрева) в венозной крови </t>
  </si>
  <si>
    <t>6.4.2</t>
  </si>
  <si>
    <t>скрининг аллоиммунных антиэритроцитарных антител в непрямом антиглобулиновом тесте методом агглютинации в геле или колоночной агглютинации</t>
  </si>
  <si>
    <t>Исследования вторичного (плазменного) гемостаза:</t>
  </si>
  <si>
    <t>7.4.1.1</t>
  </si>
  <si>
    <t>исследования с помощью полуавтоматических оптико-механических анализаторов гемостаза:исследование с помощью полуавтоматических оптико-механических анализаторов гемостаза: активированное частичное тромбопластиновое время, протромбиновое время, фибриноген, тромбиновое время (1 показатель):</t>
  </si>
  <si>
    <t>7.4.2.1.</t>
  </si>
  <si>
    <t>исследования с помощью многоканальных автоматических анализаторов гемостаза:исследования с помощью многоканальных автоматических анализаторов гемостаза: скрининг (1 показатель):</t>
  </si>
  <si>
    <t>взятие крови венозной у одного пациента в первую или одну пробирку</t>
  </si>
  <si>
    <t>1.3.4</t>
  </si>
  <si>
    <t>взятие крови венозной у одного пациента в последующую пробирку</t>
  </si>
  <si>
    <t>1.3.3.</t>
  </si>
  <si>
    <t>Обработка биологического материала:крови для получения сыворотки или плазмы  (фельдшер-лаборант)</t>
  </si>
  <si>
    <t>Обработка биологического материала:крови для получения сыворотки или плазмы (Врач клинической лабораторной диагностики)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</si>
  <si>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(фельдшер-лаборант)</t>
  </si>
  <si>
    <t>Регистрация результатов исследований в журналы регистрации, в ЛИС:неавтоматизированная регистрация результатов исследований одного пациента (Врач клинической лабораторной диагностики)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</si>
  <si>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 (фельдшер-лаборант)</t>
  </si>
  <si>
    <t>Регистрация результатов исследований в журналы регистрации, в ЛИС:автоматизированная регистрация результатов исследований одного пациента (Врач клинической лабораторной диагностики)</t>
  </si>
  <si>
    <t xml:space="preserve">Ампутация молочной железы </t>
  </si>
  <si>
    <t xml:space="preserve">Мастэктомия с лимфаденэктомией 1 уровня </t>
  </si>
  <si>
    <t xml:space="preserve">Мастэктомия с лимфаденэктомией 1-2 уровней </t>
  </si>
  <si>
    <t xml:space="preserve">Мастэктомия с лимфаденэктомией 1-2-3 уровней </t>
  </si>
  <si>
    <t>"_27_июня___2025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</si>
  <si>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иностранных граждан  на 01.07.2025г.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</si>
  <si>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иностранных граждан  на 01.07.2025г.</t>
    </r>
  </si>
  <si>
    <t>"27"июня 2025г.</t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</si>
  <si>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 для иностранных граждан на 01.07.2025г.</t>
    </r>
  </si>
  <si>
    <r>
      <t xml:space="preserve"> по </t>
    </r>
    <r>
      <rPr>
        <b/>
        <sz val="13"/>
        <color theme="1"/>
        <rFont val="Times New Roman"/>
        <family val="1"/>
        <charset val="204"/>
      </rPr>
      <t>Радионуклидной диагностике для иностранных граждан на 01</t>
    </r>
    <r>
      <rPr>
        <b/>
        <sz val="13"/>
        <rFont val="Times New Roman"/>
        <family val="1"/>
        <charset val="204"/>
      </rPr>
      <t>.07.2025г.</t>
    </r>
  </si>
  <si>
    <r>
      <t xml:space="preserve"> по </t>
    </r>
    <r>
      <rPr>
        <b/>
        <sz val="14"/>
        <color theme="1"/>
        <rFont val="Times New Roman"/>
        <family val="1"/>
        <charset val="204"/>
      </rPr>
      <t>Клинико-диагностическим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введен в действие с 01.07.2025г.</t>
    </r>
  </si>
  <si>
    <r>
      <t xml:space="preserve"> по </t>
    </r>
    <r>
      <rPr>
        <b/>
        <sz val="14"/>
        <color theme="1"/>
        <rFont val="Times New Roman"/>
        <family val="1"/>
        <charset val="204"/>
      </rPr>
      <t>Цитологическим исследованиям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иностранных граждан</t>
    </r>
    <r>
      <rPr>
        <sz val="14"/>
        <color theme="1"/>
        <rFont val="Times New Roman"/>
        <family val="1"/>
        <charset val="204"/>
      </rPr>
      <t xml:space="preserve"> на 01.07.2025г.</t>
    </r>
  </si>
  <si>
    <t>1.2.</t>
  </si>
  <si>
    <r>
      <t xml:space="preserve">по </t>
    </r>
    <r>
      <rPr>
        <b/>
        <sz val="12"/>
        <color theme="1"/>
        <rFont val="Times New Roman"/>
        <family val="1"/>
        <charset val="204"/>
      </rPr>
      <t>Лучевой диагностике  для иностранных граждан на 01.07.2025г.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</si>
  <si>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 для иностранных граждан</t>
    </r>
    <r>
      <rPr>
        <b/>
        <sz val="12"/>
        <rFont val="Times New Roman"/>
        <family val="1"/>
        <charset val="204"/>
      </rPr>
      <t xml:space="preserve"> с 01.07.2025 года.</t>
    </r>
  </si>
  <si>
    <t>27 июня 2025г</t>
  </si>
  <si>
    <r>
      <t xml:space="preserve">по </t>
    </r>
    <r>
      <rPr>
        <b/>
        <sz val="14"/>
        <color theme="1"/>
        <rFont val="Times New Roman"/>
        <family val="1"/>
        <charset val="204"/>
      </rPr>
      <t>Магнитно-резонансной томографии для иностранных граждан на 01.07</t>
    </r>
    <r>
      <rPr>
        <b/>
        <sz val="14"/>
        <rFont val="Times New Roman"/>
        <family val="1"/>
        <charset val="204"/>
      </rPr>
      <t xml:space="preserve">.2025г.  </t>
    </r>
  </si>
  <si>
    <r>
      <t xml:space="preserve"> по э</t>
    </r>
    <r>
      <rPr>
        <b/>
        <sz val="11"/>
        <color theme="1"/>
        <rFont val="Times New Roman"/>
        <family val="1"/>
        <charset val="204"/>
      </rPr>
      <t xml:space="preserve">ндоскопической диагностике </t>
    </r>
    <r>
      <rPr>
        <sz val="11"/>
        <color theme="1"/>
        <rFont val="Times New Roman"/>
        <family val="1"/>
        <charset val="204"/>
      </rPr>
      <t xml:space="preserve"> для иностранных граждан на 01.07.2025г.</t>
    </r>
  </si>
  <si>
    <t>"27"июня 2025 г.</t>
  </si>
  <si>
    <r>
      <t xml:space="preserve"> по операциям и манипуляциям </t>
    </r>
    <r>
      <rPr>
        <b/>
        <sz val="14"/>
        <color theme="1"/>
        <rFont val="Times New Roman"/>
        <family val="1"/>
        <charset val="204"/>
      </rPr>
      <t xml:space="preserve"> для иностранных граждан</t>
    </r>
    <r>
      <rPr>
        <sz val="14"/>
        <color theme="1"/>
        <rFont val="Times New Roman"/>
        <family val="1"/>
        <charset val="204"/>
      </rPr>
      <t xml:space="preserve"> на 01.07.2025г.</t>
    </r>
  </si>
  <si>
    <t>"30"июня 2025г.</t>
  </si>
  <si>
    <t xml:space="preserve"> ритуальных услуг для иностранных граждан на  01.07.2025</t>
  </si>
  <si>
    <t>по морфологическим исследованиям для иностранных граждан на 01.07.2025г.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</si>
</sst>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F31B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79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8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justify" wrapText="1"/>
    </xf>
    <xf numFmtId="0" fontId="6" fillId="3" borderId="1" xfId="0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top" wrapText="1"/>
    </xf>
    <xf numFmtId="0" fontId="13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1" fontId="4" fillId="0" borderId="2" xfId="2" applyNumberFormat="1" applyFont="1" applyBorder="1" applyAlignment="1">
      <alignment horizont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20" fillId="2" borderId="0" xfId="1" applyFont="1" applyFill="1" applyBorder="1" applyAlignment="1" applyProtection="1">
      <alignment vertical="top" wrapText="1" shrinkToFit="1"/>
    </xf>
    <xf numFmtId="0" fontId="19" fillId="0" borderId="0" xfId="0" applyFont="1" applyBorder="1" applyAlignment="1"/>
    <xf numFmtId="0" fontId="15" fillId="2" borderId="0" xfId="1" applyFont="1" applyFill="1" applyBorder="1" applyAlignment="1" applyProtection="1">
      <alignment wrapText="1" shrinkToFit="1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21" fillId="2" borderId="1" xfId="1" applyFont="1" applyFill="1" applyBorder="1" applyAlignment="1" applyProtection="1">
      <alignment wrapText="1" shrinkToFit="1"/>
    </xf>
    <xf numFmtId="0" fontId="9" fillId="2" borderId="1" xfId="0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5" fillId="3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1" fillId="0" borderId="0" xfId="0" applyFont="1"/>
    <xf numFmtId="49" fontId="11" fillId="0" borderId="0" xfId="0" applyNumberFormat="1" applyFont="1"/>
    <xf numFmtId="0" fontId="4" fillId="0" borderId="1" xfId="2" applyFont="1" applyBorder="1" applyAlignment="1">
      <alignment horizontal="center" wrapText="1" shrinkToFit="1"/>
    </xf>
    <xf numFmtId="0" fontId="18" fillId="2" borderId="1" xfId="1" applyFont="1" applyFill="1" applyBorder="1" applyAlignment="1" applyProtection="1">
      <alignment wrapText="1" shrinkToFit="1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wrapText="1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1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1" fillId="0" borderId="1" xfId="2" applyFont="1" applyBorder="1" applyAlignment="1">
      <alignment horizontal="center" vertical="center" wrapText="1" shrinkToFit="1"/>
    </xf>
    <xf numFmtId="0" fontId="11" fillId="0" borderId="2" xfId="2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8" fillId="2" borderId="12" xfId="0" applyFont="1" applyFill="1" applyBorder="1" applyAlignment="1" applyProtection="1">
      <alignment horizontal="left" vertical="top" wrapText="1"/>
    </xf>
    <xf numFmtId="0" fontId="2" fillId="2" borderId="12" xfId="0" applyFont="1" applyFill="1" applyBorder="1" applyAlignment="1" applyProtection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25" fillId="0" borderId="0" xfId="0" applyNumberFormat="1" applyFont="1" applyFill="1" applyBorder="1" applyAlignment="1" applyProtection="1">
      <alignment vertical="top"/>
    </xf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1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4" fontId="11" fillId="0" borderId="1" xfId="0" applyNumberFormat="1" applyFont="1" applyBorder="1" applyAlignment="1">
      <alignment horizontal="center" vertical="center"/>
    </xf>
    <xf numFmtId="0" fontId="21" fillId="2" borderId="1" xfId="1" applyFont="1" applyFill="1" applyBorder="1" applyAlignment="1" applyProtection="1">
      <alignment vertical="center" wrapText="1" shrinkToFit="1"/>
    </xf>
    <xf numFmtId="0" fontId="4" fillId="0" borderId="0" xfId="0" applyFont="1" applyAlignment="1">
      <alignment horizontal="right"/>
    </xf>
    <xf numFmtId="2" fontId="18" fillId="2" borderId="1" xfId="1" applyNumberFormat="1" applyFont="1" applyFill="1" applyBorder="1" applyAlignment="1" applyProtection="1">
      <alignment horizontal="right" vertical="center" wrapText="1" shrinkToFi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6" fillId="5" borderId="1" xfId="0" applyFont="1" applyFill="1" applyBorder="1" applyAlignment="1">
      <alignment vertical="center" wrapText="1"/>
    </xf>
    <xf numFmtId="0" fontId="23" fillId="2" borderId="1" xfId="1" applyFont="1" applyFill="1" applyBorder="1" applyAlignment="1" applyProtection="1">
      <alignment vertical="center" wrapText="1" shrinkToFit="1"/>
    </xf>
    <xf numFmtId="0" fontId="26" fillId="0" borderId="1" xfId="0" applyFont="1" applyBorder="1" applyAlignment="1">
      <alignment wrapText="1"/>
    </xf>
    <xf numFmtId="1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3" fillId="2" borderId="8" xfId="1" applyFont="1" applyFill="1" applyBorder="1" applyAlignment="1" applyProtection="1">
      <alignment vertical="center" wrapText="1" shrinkToFit="1"/>
    </xf>
    <xf numFmtId="0" fontId="15" fillId="2" borderId="1" xfId="1" applyFont="1" applyFill="1" applyBorder="1" applyAlignment="1" applyProtection="1">
      <alignment vertical="center" wrapText="1" shrinkToFit="1"/>
    </xf>
    <xf numFmtId="2" fontId="23" fillId="2" borderId="1" xfId="1" applyNumberFormat="1" applyFont="1" applyFill="1" applyBorder="1" applyAlignment="1" applyProtection="1">
      <alignment vertical="center" wrapText="1" shrinkToFit="1"/>
    </xf>
    <xf numFmtId="49" fontId="4" fillId="0" borderId="1" xfId="0" applyNumberFormat="1" applyFont="1" applyBorder="1" applyAlignment="1">
      <alignment horizontal="center" vertical="center"/>
    </xf>
    <xf numFmtId="2" fontId="23" fillId="2" borderId="1" xfId="1" applyNumberFormat="1" applyFont="1" applyFill="1" applyBorder="1" applyAlignment="1" applyProtection="1">
      <alignment horizontal="right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2" fontId="4" fillId="0" borderId="0" xfId="0" applyNumberFormat="1" applyFont="1"/>
    <xf numFmtId="0" fontId="13" fillId="2" borderId="1" xfId="1" applyFont="1" applyFill="1" applyBorder="1" applyAlignment="1" applyProtection="1">
      <alignment vertical="center" wrapText="1"/>
    </xf>
    <xf numFmtId="0" fontId="11" fillId="0" borderId="0" xfId="0" applyFont="1" applyAlignment="1">
      <alignment vertical="top"/>
    </xf>
    <xf numFmtId="0" fontId="11" fillId="2" borderId="0" xfId="0" applyFont="1" applyFill="1" applyAlignment="1">
      <alignment vertical="top"/>
    </xf>
    <xf numFmtId="0" fontId="11" fillId="0" borderId="1" xfId="2" applyFont="1" applyBorder="1" applyAlignment="1">
      <alignment horizontal="center" vertical="top" wrapText="1" shrinkToFit="1"/>
    </xf>
    <xf numFmtId="0" fontId="11" fillId="0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20" fillId="2" borderId="1" xfId="0" applyFont="1" applyFill="1" applyBorder="1" applyAlignment="1" applyProtection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2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49" fontId="11" fillId="0" borderId="0" xfId="0" applyNumberFormat="1" applyFont="1" applyFill="1"/>
    <xf numFmtId="0" fontId="11" fillId="0" borderId="1" xfId="2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top" wrapText="1"/>
    </xf>
    <xf numFmtId="49" fontId="11" fillId="0" borderId="8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 applyProtection="1">
      <alignment horizontal="center" vertical="top" wrapText="1"/>
    </xf>
    <xf numFmtId="49" fontId="23" fillId="0" borderId="1" xfId="0" applyNumberFormat="1" applyFont="1" applyFill="1" applyBorder="1" applyAlignment="1" applyProtection="1">
      <alignment horizontal="center" vertical="top" wrapText="1"/>
    </xf>
    <xf numFmtId="0" fontId="23" fillId="0" borderId="1" xfId="0" applyFont="1" applyFill="1" applyBorder="1" applyAlignment="1" applyProtection="1">
      <alignment horizontal="left" vertical="top" wrapText="1"/>
    </xf>
    <xf numFmtId="0" fontId="12" fillId="0" borderId="0" xfId="0" applyFont="1" applyFill="1"/>
    <xf numFmtId="0" fontId="12" fillId="0" borderId="1" xfId="0" applyFont="1" applyFill="1" applyBorder="1"/>
    <xf numFmtId="49" fontId="20" fillId="0" borderId="7" xfId="0" applyNumberFormat="1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1" xfId="0" applyFont="1" applyFill="1" applyBorder="1" applyAlignment="1" applyProtection="1">
      <alignment horizontal="left" wrapText="1"/>
    </xf>
    <xf numFmtId="0" fontId="23" fillId="0" borderId="2" xfId="0" applyFont="1" applyFill="1" applyBorder="1" applyAlignment="1" applyProtection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justify" wrapText="1"/>
    </xf>
    <xf numFmtId="0" fontId="4" fillId="0" borderId="0" xfId="0" applyFont="1" applyFill="1" applyAlignment="1">
      <alignment horizontal="right"/>
    </xf>
    <xf numFmtId="16" fontId="4" fillId="2" borderId="1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 shrinkToFit="1"/>
    </xf>
    <xf numFmtId="2" fontId="12" fillId="2" borderId="8" xfId="0" applyNumberFormat="1" applyFont="1" applyFill="1" applyBorder="1" applyAlignment="1">
      <alignment vertical="center" wrapText="1" shrinkToFit="1"/>
    </xf>
    <xf numFmtId="0" fontId="11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11" fillId="7" borderId="0" xfId="0" applyFont="1" applyFill="1"/>
    <xf numFmtId="4" fontId="4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1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 applyProtection="1">
      <alignment horizontal="left" vertical="top" wrapText="1"/>
    </xf>
    <xf numFmtId="4" fontId="11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0" fontId="12" fillId="0" borderId="1" xfId="2" applyFont="1" applyFill="1" applyBorder="1" applyAlignment="1">
      <alignment horizontal="left" wrapText="1" shrinkToFit="1"/>
    </xf>
    <xf numFmtId="0" fontId="4" fillId="2" borderId="1" xfId="2" applyFont="1" applyFill="1" applyBorder="1" applyAlignment="1">
      <alignment horizontal="center" wrapText="1" shrinkToFit="1"/>
    </xf>
    <xf numFmtId="49" fontId="6" fillId="2" borderId="1" xfId="2" applyNumberFormat="1" applyFont="1" applyFill="1" applyBorder="1" applyAlignment="1" applyProtection="1">
      <alignment vertical="justify" wrapText="1"/>
    </xf>
    <xf numFmtId="49" fontId="2" fillId="2" borderId="1" xfId="2" applyNumberFormat="1" applyFont="1" applyFill="1" applyBorder="1" applyAlignment="1" applyProtection="1">
      <alignment vertical="justify" wrapText="1"/>
    </xf>
    <xf numFmtId="0" fontId="2" fillId="2" borderId="1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vertical="justify" wrapText="1"/>
    </xf>
    <xf numFmtId="0" fontId="4" fillId="2" borderId="1" xfId="2" applyFont="1" applyFill="1" applyBorder="1" applyAlignment="1">
      <alignment vertical="top"/>
    </xf>
    <xf numFmtId="0" fontId="4" fillId="2" borderId="1" xfId="2" applyFont="1" applyFill="1" applyBorder="1" applyAlignment="1">
      <alignment vertical="top" wrapText="1"/>
    </xf>
    <xf numFmtId="16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>
      <alignment vertical="top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0" fontId="20" fillId="2" borderId="1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20" fillId="2" borderId="1" xfId="0" applyFont="1" applyFill="1" applyBorder="1"/>
    <xf numFmtId="0" fontId="23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left" vertical="center"/>
    </xf>
    <xf numFmtId="0" fontId="33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vertical="center"/>
    </xf>
    <xf numFmtId="4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4" fontId="23" fillId="2" borderId="2" xfId="0" applyNumberFormat="1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left"/>
    </xf>
    <xf numFmtId="0" fontId="7" fillId="2" borderId="0" xfId="0" applyFont="1" applyFill="1"/>
    <xf numFmtId="4" fontId="12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 applyProtection="1">
      <alignment vertical="center" wrapText="1"/>
    </xf>
    <xf numFmtId="16" fontId="4" fillId="2" borderId="1" xfId="0" applyNumberFormat="1" applyFont="1" applyFill="1" applyBorder="1" applyAlignment="1">
      <alignment vertical="top"/>
    </xf>
    <xf numFmtId="0" fontId="13" fillId="0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vertical="top" wrapText="1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0" fontId="20" fillId="2" borderId="1" xfId="0" applyFont="1" applyFill="1" applyBorder="1" applyAlignment="1" applyProtection="1">
      <alignment horizontal="left" vertical="center" wrapText="1"/>
    </xf>
    <xf numFmtId="3" fontId="20" fillId="2" borderId="1" xfId="0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4" fontId="4" fillId="3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/>
    <xf numFmtId="2" fontId="12" fillId="0" borderId="8" xfId="0" applyNumberFormat="1" applyFont="1" applyBorder="1" applyAlignment="1">
      <alignment wrapText="1" shrinkToFit="1"/>
    </xf>
    <xf numFmtId="2" fontId="12" fillId="2" borderId="1" xfId="0" applyNumberFormat="1" applyFont="1" applyFill="1" applyBorder="1" applyAlignment="1">
      <alignment wrapText="1" shrinkToFit="1"/>
    </xf>
    <xf numFmtId="4" fontId="2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0" fontId="15" fillId="0" borderId="1" xfId="1" applyFont="1" applyBorder="1" applyAlignment="1">
      <alignment vertical="top" wrapText="1"/>
    </xf>
    <xf numFmtId="0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" fontId="12" fillId="0" borderId="11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 wrapText="1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" fontId="12" fillId="0" borderId="12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 applyProtection="1">
      <alignment horizontal="left" vertical="justify"/>
    </xf>
    <xf numFmtId="49" fontId="2" fillId="2" borderId="17" xfId="0" applyNumberFormat="1" applyFont="1" applyFill="1" applyBorder="1" applyAlignment="1" applyProtection="1">
      <alignment horizontal="left" vertical="justify"/>
    </xf>
    <xf numFmtId="0" fontId="4" fillId="0" borderId="14" xfId="0" applyFont="1" applyBorder="1" applyAlignment="1">
      <alignment horizontal="left" vertical="justify" wrapText="1"/>
    </xf>
    <xf numFmtId="49" fontId="4" fillId="2" borderId="16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>
      <alignment vertical="center" wrapText="1"/>
    </xf>
    <xf numFmtId="0" fontId="11" fillId="0" borderId="1" xfId="2" applyFont="1" applyBorder="1" applyAlignment="1">
      <alignment horizontal="center" wrapText="1" shrinkToFit="1"/>
    </xf>
    <xf numFmtId="0" fontId="11" fillId="0" borderId="1" xfId="0" applyFont="1" applyBorder="1" applyAlignment="1">
      <alignment horizontal="center"/>
    </xf>
    <xf numFmtId="49" fontId="20" fillId="3" borderId="1" xfId="0" applyNumberFormat="1" applyFont="1" applyFill="1" applyBorder="1" applyAlignment="1" applyProtection="1">
      <alignment horizontal="left" vertical="justify" wrapText="1"/>
    </xf>
    <xf numFmtId="0" fontId="11" fillId="0" borderId="0" xfId="0" applyFont="1" applyFill="1" applyBorder="1" applyAlignment="1">
      <alignment horizontal="left" wrapText="1"/>
    </xf>
    <xf numFmtId="49" fontId="20" fillId="2" borderId="1" xfId="0" applyNumberFormat="1" applyFont="1" applyFill="1" applyBorder="1" applyAlignment="1" applyProtection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0" fontId="36" fillId="2" borderId="4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center" wrapText="1"/>
    </xf>
    <xf numFmtId="3" fontId="20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0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7" fillId="2" borderId="0" xfId="0" applyFont="1" applyFill="1" applyAlignment="1">
      <alignment horizontal="right"/>
    </xf>
    <xf numFmtId="2" fontId="17" fillId="0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4" fontId="5" fillId="2" borderId="1" xfId="0" applyNumberFormat="1" applyFont="1" applyFill="1" applyBorder="1" applyAlignment="1">
      <alignment horizontal="center"/>
    </xf>
    <xf numFmtId="4" fontId="37" fillId="6" borderId="1" xfId="0" applyNumberFormat="1" applyFont="1" applyFill="1" applyBorder="1" applyAlignment="1">
      <alignment vertical="center" wrapText="1"/>
    </xf>
    <xf numFmtId="4" fontId="4" fillId="2" borderId="1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4" fontId="4" fillId="2" borderId="2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 applyProtection="1">
      <alignment horizontal="left" vertical="top" wrapText="1"/>
    </xf>
    <xf numFmtId="49" fontId="15" fillId="8" borderId="1" xfId="0" applyNumberFormat="1" applyFont="1" applyFill="1" applyBorder="1" applyAlignment="1" applyProtection="1">
      <alignment horizontal="center" vertical="center" wrapText="1"/>
    </xf>
    <xf numFmtId="0" fontId="39" fillId="8" borderId="1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 applyProtection="1">
      <alignment horizontal="left" vertical="center" wrapText="1"/>
    </xf>
    <xf numFmtId="0" fontId="23" fillId="8" borderId="1" xfId="0" applyFont="1" applyFill="1" applyBorder="1" applyAlignment="1" applyProtection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0" fontId="0" fillId="2" borderId="1" xfId="0" applyFill="1" applyBorder="1" applyAlignment="1"/>
    <xf numFmtId="0" fontId="5" fillId="2" borderId="1" xfId="2" applyFont="1" applyFill="1" applyBorder="1" applyAlignment="1">
      <alignment vertical="center"/>
    </xf>
    <xf numFmtId="2" fontId="1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12" fillId="2" borderId="0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 vertical="center"/>
    </xf>
    <xf numFmtId="4" fontId="23" fillId="2" borderId="11" xfId="0" applyNumberFormat="1" applyFont="1" applyFill="1" applyBorder="1" applyAlignment="1">
      <alignment horizontal="center"/>
    </xf>
    <xf numFmtId="4" fontId="23" fillId="0" borderId="15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horizontal="center"/>
    </xf>
    <xf numFmtId="4" fontId="23" fillId="2" borderId="12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20" fillId="0" borderId="1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 vertical="center"/>
    </xf>
    <xf numFmtId="4" fontId="23" fillId="2" borderId="1" xfId="0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right" vertical="top" wrapText="1"/>
    </xf>
    <xf numFmtId="0" fontId="23" fillId="2" borderId="1" xfId="0" applyFont="1" applyFill="1" applyBorder="1" applyAlignment="1">
      <alignment horizontal="right" vertical="center" wrapText="1"/>
    </xf>
    <xf numFmtId="2" fontId="23" fillId="2" borderId="1" xfId="0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top" wrapText="1" shrinkToFit="1"/>
    </xf>
    <xf numFmtId="2" fontId="23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4" fontId="4" fillId="3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2" quotePrefix="1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right"/>
    </xf>
    <xf numFmtId="0" fontId="20" fillId="2" borderId="2" xfId="0" applyFont="1" applyFill="1" applyBorder="1" applyAlignment="1" applyProtection="1">
      <alignment horizontal="center" vertical="top" wrapText="1"/>
    </xf>
    <xf numFmtId="4" fontId="11" fillId="2" borderId="3" xfId="0" applyNumberFormat="1" applyFont="1" applyFill="1" applyBorder="1" applyAlignment="1">
      <alignment horizont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23" fillId="2" borderId="1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5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6" fillId="0" borderId="1" xfId="0" applyNumberFormat="1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/>
    <xf numFmtId="0" fontId="7" fillId="0" borderId="1" xfId="0" applyFont="1" applyBorder="1" applyAlignment="1">
      <alignment vertical="top"/>
    </xf>
    <xf numFmtId="0" fontId="15" fillId="2" borderId="1" xfId="0" applyFont="1" applyFill="1" applyBorder="1" applyAlignment="1" applyProtection="1">
      <alignment horizontal="left" vertical="top" wrapText="1"/>
    </xf>
    <xf numFmtId="0" fontId="15" fillId="2" borderId="4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49" fontId="14" fillId="2" borderId="1" xfId="0" applyNumberFormat="1" applyFont="1" applyFill="1" applyBorder="1" applyAlignment="1">
      <alignment horizontal="left" vertical="top" wrapText="1"/>
    </xf>
    <xf numFmtId="49" fontId="14" fillId="3" borderId="1" xfId="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 applyProtection="1">
      <alignment vertical="top" wrapText="1"/>
    </xf>
    <xf numFmtId="49" fontId="14" fillId="2" borderId="1" xfId="0" applyNumberFormat="1" applyFont="1" applyFill="1" applyBorder="1" applyAlignment="1">
      <alignment horizontal="center" vertical="top" wrapText="1"/>
    </xf>
    <xf numFmtId="0" fontId="41" fillId="0" borderId="0" xfId="0" applyFont="1"/>
    <xf numFmtId="49" fontId="14" fillId="2" borderId="4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 applyProtection="1">
      <alignment horizontal="left" vertical="top" wrapText="1"/>
    </xf>
    <xf numFmtId="49" fontId="14" fillId="3" borderId="1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14" fillId="3" borderId="2" xfId="1" applyFont="1" applyFill="1" applyBorder="1" applyAlignment="1" applyProtection="1">
      <alignment horizontal="left" vertical="center" wrapText="1"/>
    </xf>
    <xf numFmtId="0" fontId="40" fillId="3" borderId="3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top" wrapText="1"/>
    </xf>
    <xf numFmtId="49" fontId="23" fillId="0" borderId="1" xfId="0" applyNumberFormat="1" applyFont="1" applyFill="1" applyBorder="1" applyAlignment="1" applyProtection="1">
      <alignment horizontal="center" vertical="justify" wrapText="1"/>
    </xf>
    <xf numFmtId="0" fontId="23" fillId="2" borderId="1" xfId="0" applyFont="1" applyFill="1" applyBorder="1" applyAlignment="1" applyProtection="1">
      <alignment horizontal="left" vertical="top" wrapText="1"/>
    </xf>
    <xf numFmtId="2" fontId="4" fillId="2" borderId="1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vertical="top"/>
    </xf>
    <xf numFmtId="0" fontId="7" fillId="0" borderId="20" xfId="0" applyFont="1" applyBorder="1" applyAlignment="1">
      <alignment vertical="top"/>
    </xf>
    <xf numFmtId="2" fontId="15" fillId="0" borderId="20" xfId="0" applyNumberFormat="1" applyFont="1" applyBorder="1" applyAlignment="1">
      <alignment horizontal="left" vertical="top" wrapText="1"/>
    </xf>
    <xf numFmtId="0" fontId="15" fillId="2" borderId="4" xfId="0" quotePrefix="1" applyNumberFormat="1" applyFont="1" applyFill="1" applyBorder="1" applyAlignment="1">
      <alignment horizontal="left" vertical="top" wrapText="1"/>
    </xf>
    <xf numFmtId="16" fontId="15" fillId="2" borderId="1" xfId="0" applyNumberFormat="1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vertical="center" wrapText="1"/>
    </xf>
    <xf numFmtId="2" fontId="37" fillId="2" borderId="1" xfId="0" applyNumberFormat="1" applyFont="1" applyFill="1" applyBorder="1" applyAlignment="1">
      <alignment horizontal="right" vertical="center" wrapText="1"/>
    </xf>
    <xf numFmtId="0" fontId="37" fillId="2" borderId="1" xfId="0" applyFont="1" applyFill="1" applyBorder="1" applyAlignment="1">
      <alignment horizontal="right" vertical="center" wrapText="1"/>
    </xf>
    <xf numFmtId="4" fontId="37" fillId="2" borderId="1" xfId="0" applyNumberFormat="1" applyFont="1" applyFill="1" applyBorder="1" applyAlignment="1">
      <alignment horizontal="right" vertical="center" wrapText="1"/>
    </xf>
    <xf numFmtId="4" fontId="37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2" xfId="0" applyFont="1" applyFill="1" applyBorder="1" applyAlignment="1" applyProtection="1">
      <alignment horizontal="left" wrapText="1"/>
    </xf>
    <xf numFmtId="0" fontId="0" fillId="2" borderId="3" xfId="0" applyFill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11" fillId="0" borderId="9" xfId="0" applyFont="1" applyBorder="1" applyAlignment="1">
      <alignment horizontal="center" vertical="top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5" fillId="0" borderId="6" xfId="0" applyNumberFormat="1" applyFont="1" applyFill="1" applyBorder="1" applyAlignment="1" applyProtection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6" fillId="3" borderId="18" xfId="0" applyFont="1" applyFill="1" applyBorder="1" applyAlignment="1" applyProtection="1">
      <alignment horizontal="left" vertical="top" wrapText="1"/>
    </xf>
    <xf numFmtId="0" fontId="40" fillId="0" borderId="0" xfId="0" applyFont="1" applyAlignment="1"/>
    <xf numFmtId="0" fontId="40" fillId="0" borderId="19" xfId="0" applyFont="1" applyBorder="1" applyAlignment="1"/>
    <xf numFmtId="0" fontId="11" fillId="0" borderId="0" xfId="0" applyFont="1" applyFill="1" applyAlignment="1">
      <alignment horizontal="center"/>
    </xf>
    <xf numFmtId="0" fontId="23" fillId="3" borderId="1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/>
    <xf numFmtId="0" fontId="22" fillId="0" borderId="1" xfId="0" applyFont="1" applyBorder="1" applyAlignment="1"/>
    <xf numFmtId="0" fontId="5" fillId="2" borderId="1" xfId="0" applyFont="1" applyFill="1" applyBorder="1" applyAlignment="1"/>
    <xf numFmtId="0" fontId="0" fillId="2" borderId="1" xfId="0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2" borderId="1" xfId="2" applyFont="1" applyFill="1" applyBorder="1" applyAlignment="1" applyProtection="1">
      <alignment wrapText="1"/>
    </xf>
    <xf numFmtId="0" fontId="5" fillId="2" borderId="1" xfId="2" applyFont="1" applyFill="1" applyBorder="1" applyAlignment="1">
      <alignment vertical="center"/>
    </xf>
    <xf numFmtId="2" fontId="11" fillId="0" borderId="0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 applyProtection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0" fontId="23" fillId="0" borderId="8" xfId="0" applyFont="1" applyFill="1" applyBorder="1" applyAlignment="1" applyProtection="1">
      <alignment horizontal="left" vertical="center" wrapText="1"/>
    </xf>
    <xf numFmtId="0" fontId="12" fillId="0" borderId="1" xfId="2" applyFont="1" applyFill="1" applyBorder="1" applyAlignment="1">
      <alignment horizontal="left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9" xfId="0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1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1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5" fillId="0" borderId="0" xfId="0" applyFont="1" applyAlignment="1">
      <alignment horizontal="center"/>
    </xf>
    <xf numFmtId="0" fontId="21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27" fillId="4" borderId="2" xfId="0" applyFont="1" applyFill="1" applyBorder="1" applyAlignment="1">
      <alignment wrapText="1"/>
    </xf>
    <xf numFmtId="0" fontId="0" fillId="0" borderId="8" xfId="0" applyBorder="1" applyAlignment="1"/>
    <xf numFmtId="0" fontId="23" fillId="2" borderId="2" xfId="0" applyFont="1" applyFill="1" applyBorder="1" applyAlignment="1" applyProtection="1">
      <alignment horizontal="center" vertical="top" wrapText="1"/>
    </xf>
    <xf numFmtId="0" fontId="23" fillId="2" borderId="3" xfId="0" applyFont="1" applyFill="1" applyBorder="1" applyAlignment="1" applyProtection="1">
      <alignment horizontal="center" vertical="top" wrapText="1"/>
    </xf>
    <xf numFmtId="0" fontId="23" fillId="2" borderId="8" xfId="0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2" applyFont="1" applyBorder="1" applyAlignment="1">
      <alignment horizontal="center" vertical="top" wrapText="1" shrinkToFit="1"/>
    </xf>
    <xf numFmtId="0" fontId="12" fillId="0" borderId="3" xfId="2" applyFont="1" applyBorder="1" applyAlignment="1">
      <alignment horizontal="center" vertical="top" wrapText="1" shrinkToFit="1"/>
    </xf>
    <xf numFmtId="0" fontId="12" fillId="0" borderId="8" xfId="2" applyFont="1" applyBorder="1" applyAlignment="1">
      <alignment horizontal="center" vertical="top" wrapText="1" shrinkToFi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FF"/>
      <color rgb="FFCCFFCC"/>
      <color rgb="FFEF31B0"/>
      <color rgb="FF0AC0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3"/>
  <sheetViews>
    <sheetView view="pageBreakPreview" topLeftCell="A16" zoomScaleNormal="100" zoomScaleSheetLayoutView="100" workbookViewId="0">
      <selection activeCell="C21" sqref="C21:C3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30"/>
      <c r="B1" s="430"/>
      <c r="C1" s="430"/>
      <c r="D1" s="420"/>
      <c r="E1" s="177" t="s">
        <v>0</v>
      </c>
    </row>
    <row r="2" spans="1:5" ht="15.75" x14ac:dyDescent="0.25">
      <c r="A2" s="430"/>
      <c r="B2" s="430"/>
      <c r="C2" s="420"/>
      <c r="D2" s="420"/>
      <c r="E2" s="177" t="s">
        <v>35</v>
      </c>
    </row>
    <row r="3" spans="1:5" ht="15.75" x14ac:dyDescent="0.25">
      <c r="A3" s="430"/>
      <c r="B3" s="430"/>
      <c r="C3" s="430"/>
      <c r="D3" s="420"/>
      <c r="E3" s="177" t="s">
        <v>1</v>
      </c>
    </row>
    <row r="4" spans="1:5" ht="15.75" x14ac:dyDescent="0.25">
      <c r="A4" s="430"/>
      <c r="B4" s="430"/>
      <c r="C4" s="430"/>
      <c r="D4" s="420"/>
      <c r="E4" s="177" t="s">
        <v>567</v>
      </c>
    </row>
    <row r="5" spans="1:5" x14ac:dyDescent="0.25">
      <c r="A5" s="430"/>
      <c r="B5" s="430"/>
      <c r="C5" s="430"/>
      <c r="D5" s="420"/>
      <c r="E5" s="164" t="s">
        <v>1168</v>
      </c>
    </row>
    <row r="6" spans="1:5" x14ac:dyDescent="0.25">
      <c r="A6" s="422"/>
      <c r="B6" s="422"/>
      <c r="C6" s="422"/>
      <c r="D6" s="422"/>
      <c r="E6" s="422"/>
    </row>
    <row r="7" spans="1:5" x14ac:dyDescent="0.25">
      <c r="A7" s="481" t="s">
        <v>2</v>
      </c>
      <c r="B7" s="481"/>
      <c r="C7" s="481"/>
      <c r="D7" s="481"/>
      <c r="E7" s="481"/>
    </row>
    <row r="8" spans="1:5" ht="30.75" customHeight="1" x14ac:dyDescent="0.25">
      <c r="A8" s="482" t="s">
        <v>1169</v>
      </c>
      <c r="B8" s="482"/>
      <c r="C8" s="482"/>
      <c r="D8" s="482"/>
      <c r="E8" s="482"/>
    </row>
    <row r="10" spans="1:5" ht="75" x14ac:dyDescent="0.25">
      <c r="A10" s="71" t="s">
        <v>5</v>
      </c>
      <c r="B10" s="72" t="s">
        <v>6</v>
      </c>
      <c r="C10" s="73" t="s">
        <v>438</v>
      </c>
      <c r="D10" s="73" t="s">
        <v>978</v>
      </c>
      <c r="E10" s="73" t="s">
        <v>621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50">
        <v>5</v>
      </c>
    </row>
    <row r="12" spans="1:5" x14ac:dyDescent="0.25">
      <c r="A12" s="1">
        <v>1</v>
      </c>
      <c r="B12" s="1" t="s">
        <v>993</v>
      </c>
      <c r="C12" s="106">
        <v>0.95</v>
      </c>
      <c r="D12" s="106">
        <v>65.260000000000005</v>
      </c>
      <c r="E12" s="106">
        <f>C12+D12</f>
        <v>66.210000000000008</v>
      </c>
    </row>
    <row r="13" spans="1:5" ht="30" x14ac:dyDescent="0.25">
      <c r="A13" s="1">
        <f>A12+1</f>
        <v>2</v>
      </c>
      <c r="B13" s="1" t="s">
        <v>994</v>
      </c>
      <c r="C13" s="106">
        <v>0.95</v>
      </c>
      <c r="D13" s="106">
        <v>72.92</v>
      </c>
      <c r="E13" s="106">
        <f t="shared" ref="E13:E32" si="0">C13+D13</f>
        <v>73.87</v>
      </c>
    </row>
    <row r="14" spans="1:5" ht="30" x14ac:dyDescent="0.25">
      <c r="A14" s="1">
        <f t="shared" ref="A14:A28" si="1">A13+1</f>
        <v>3</v>
      </c>
      <c r="B14" s="1" t="s">
        <v>995</v>
      </c>
      <c r="C14" s="106">
        <v>0.95</v>
      </c>
      <c r="D14" s="106">
        <v>81.89</v>
      </c>
      <c r="E14" s="106">
        <f t="shared" si="0"/>
        <v>82.84</v>
      </c>
    </row>
    <row r="15" spans="1:5" ht="45" x14ac:dyDescent="0.25">
      <c r="A15" s="1">
        <f t="shared" si="1"/>
        <v>4</v>
      </c>
      <c r="B15" s="1" t="s">
        <v>996</v>
      </c>
      <c r="C15" s="106">
        <v>3.15</v>
      </c>
      <c r="D15" s="106">
        <v>81.89</v>
      </c>
      <c r="E15" s="106">
        <f t="shared" si="0"/>
        <v>85.04</v>
      </c>
    </row>
    <row r="16" spans="1:5" ht="30" x14ac:dyDescent="0.25">
      <c r="A16" s="1">
        <f t="shared" si="1"/>
        <v>5</v>
      </c>
      <c r="B16" s="1" t="s">
        <v>997</v>
      </c>
      <c r="C16" s="106">
        <v>0.95</v>
      </c>
      <c r="D16" s="106">
        <v>90.52</v>
      </c>
      <c r="E16" s="106">
        <f t="shared" si="0"/>
        <v>91.47</v>
      </c>
    </row>
    <row r="17" spans="1:5" ht="30" x14ac:dyDescent="0.25">
      <c r="A17" s="1">
        <f t="shared" si="1"/>
        <v>6</v>
      </c>
      <c r="B17" s="1" t="s">
        <v>998</v>
      </c>
      <c r="C17" s="106">
        <v>0.95</v>
      </c>
      <c r="D17" s="106">
        <v>89.72</v>
      </c>
      <c r="E17" s="106">
        <f t="shared" si="0"/>
        <v>90.67</v>
      </c>
    </row>
    <row r="18" spans="1:5" ht="30" x14ac:dyDescent="0.25">
      <c r="A18" s="1">
        <f t="shared" si="1"/>
        <v>7</v>
      </c>
      <c r="B18" s="1" t="s">
        <v>999</v>
      </c>
      <c r="C18" s="106">
        <v>0.95</v>
      </c>
      <c r="D18" s="106">
        <v>71.44</v>
      </c>
      <c r="E18" s="106">
        <f t="shared" si="0"/>
        <v>72.39</v>
      </c>
    </row>
    <row r="19" spans="1:5" x14ac:dyDescent="0.25">
      <c r="A19" s="1">
        <f t="shared" si="1"/>
        <v>8</v>
      </c>
      <c r="B19" s="1" t="s">
        <v>1000</v>
      </c>
      <c r="C19" s="106">
        <v>3.15</v>
      </c>
      <c r="D19" s="106">
        <v>68.33</v>
      </c>
      <c r="E19" s="106">
        <f t="shared" si="0"/>
        <v>71.48</v>
      </c>
    </row>
    <row r="20" spans="1:5" x14ac:dyDescent="0.25">
      <c r="A20" s="1">
        <f t="shared" si="1"/>
        <v>9</v>
      </c>
      <c r="B20" s="1" t="s">
        <v>1001</v>
      </c>
      <c r="C20" s="106">
        <v>0.95</v>
      </c>
      <c r="D20" s="106">
        <v>64.739999999999995</v>
      </c>
      <c r="E20" s="106">
        <f t="shared" si="0"/>
        <v>65.69</v>
      </c>
    </row>
    <row r="21" spans="1:5" ht="30" x14ac:dyDescent="0.25">
      <c r="A21" s="1">
        <f t="shared" si="1"/>
        <v>10</v>
      </c>
      <c r="B21" s="1" t="s">
        <v>1002</v>
      </c>
      <c r="C21" s="106">
        <v>0.95</v>
      </c>
      <c r="D21" s="106">
        <v>71.89</v>
      </c>
      <c r="E21" s="106">
        <f t="shared" si="0"/>
        <v>72.84</v>
      </c>
    </row>
    <row r="22" spans="1:5" ht="30" x14ac:dyDescent="0.25">
      <c r="A22" s="1">
        <f t="shared" si="1"/>
        <v>11</v>
      </c>
      <c r="B22" s="1" t="s">
        <v>1003</v>
      </c>
      <c r="C22" s="106">
        <v>0.95</v>
      </c>
      <c r="D22" s="106">
        <v>72.88</v>
      </c>
      <c r="E22" s="106">
        <f t="shared" si="0"/>
        <v>73.83</v>
      </c>
    </row>
    <row r="23" spans="1:5" x14ac:dyDescent="0.25">
      <c r="A23" s="1">
        <f t="shared" si="1"/>
        <v>12</v>
      </c>
      <c r="B23" s="1" t="s">
        <v>984</v>
      </c>
      <c r="C23" s="106">
        <v>0.95</v>
      </c>
      <c r="D23" s="419">
        <v>66.45</v>
      </c>
      <c r="E23" s="106">
        <f t="shared" si="0"/>
        <v>67.400000000000006</v>
      </c>
    </row>
    <row r="24" spans="1:5" ht="30" x14ac:dyDescent="0.25">
      <c r="A24" s="1">
        <f t="shared" si="1"/>
        <v>13</v>
      </c>
      <c r="B24" s="1" t="s">
        <v>1004</v>
      </c>
      <c r="C24" s="106">
        <v>0.95</v>
      </c>
      <c r="D24" s="106">
        <v>83.05</v>
      </c>
      <c r="E24" s="106">
        <f t="shared" si="0"/>
        <v>84</v>
      </c>
    </row>
    <row r="25" spans="1:5" ht="30" x14ac:dyDescent="0.25">
      <c r="A25" s="1">
        <f t="shared" si="1"/>
        <v>14</v>
      </c>
      <c r="B25" s="1" t="s">
        <v>1005</v>
      </c>
      <c r="C25" s="106">
        <v>0.95</v>
      </c>
      <c r="D25" s="106">
        <v>88.02</v>
      </c>
      <c r="E25" s="106">
        <f t="shared" si="0"/>
        <v>88.97</v>
      </c>
    </row>
    <row r="26" spans="1:5" x14ac:dyDescent="0.25">
      <c r="A26" s="1">
        <f t="shared" si="1"/>
        <v>15</v>
      </c>
      <c r="B26" s="1" t="s">
        <v>985</v>
      </c>
      <c r="C26" s="106">
        <v>0.95</v>
      </c>
      <c r="D26" s="106">
        <v>41.24</v>
      </c>
      <c r="E26" s="106">
        <f t="shared" si="0"/>
        <v>42.190000000000005</v>
      </c>
    </row>
    <row r="27" spans="1:5" x14ac:dyDescent="0.25">
      <c r="A27" s="1">
        <f t="shared" si="1"/>
        <v>16</v>
      </c>
      <c r="B27" s="423" t="s">
        <v>1006</v>
      </c>
      <c r="C27" s="106">
        <v>0.95</v>
      </c>
      <c r="D27" s="106">
        <v>48.13</v>
      </c>
      <c r="E27" s="106">
        <f t="shared" si="0"/>
        <v>49.080000000000005</v>
      </c>
    </row>
    <row r="28" spans="1:5" ht="28.5" customHeight="1" x14ac:dyDescent="0.25">
      <c r="A28" s="1">
        <f t="shared" si="1"/>
        <v>17</v>
      </c>
      <c r="B28" s="423" t="s">
        <v>1007</v>
      </c>
      <c r="C28" s="106">
        <v>0.95</v>
      </c>
      <c r="D28" s="106">
        <v>51.83</v>
      </c>
      <c r="E28" s="106">
        <f t="shared" si="0"/>
        <v>52.78</v>
      </c>
    </row>
    <row r="29" spans="1:5" ht="28.5" customHeight="1" x14ac:dyDescent="0.25">
      <c r="A29" s="1">
        <v>18</v>
      </c>
      <c r="B29" s="1" t="s">
        <v>1035</v>
      </c>
      <c r="C29" s="106">
        <v>0.95</v>
      </c>
      <c r="D29" s="106">
        <v>58.73</v>
      </c>
      <c r="E29" s="106">
        <f t="shared" si="0"/>
        <v>59.68</v>
      </c>
    </row>
    <row r="30" spans="1:5" ht="28.5" customHeight="1" x14ac:dyDescent="0.25">
      <c r="A30" s="1">
        <v>19</v>
      </c>
      <c r="B30" s="1" t="s">
        <v>1036</v>
      </c>
      <c r="C30" s="106">
        <v>0.95</v>
      </c>
      <c r="D30" s="106">
        <v>61.62</v>
      </c>
      <c r="E30" s="106">
        <f t="shared" si="0"/>
        <v>62.57</v>
      </c>
    </row>
    <row r="31" spans="1:5" ht="28.5" customHeight="1" x14ac:dyDescent="0.25">
      <c r="A31" s="1">
        <v>20</v>
      </c>
      <c r="B31" s="1" t="s">
        <v>1037</v>
      </c>
      <c r="C31" s="106">
        <v>0.95</v>
      </c>
      <c r="D31" s="106">
        <v>66.97</v>
      </c>
      <c r="E31" s="106">
        <f t="shared" si="0"/>
        <v>67.92</v>
      </c>
    </row>
    <row r="32" spans="1:5" ht="28.5" customHeight="1" x14ac:dyDescent="0.25">
      <c r="A32" s="1">
        <v>21</v>
      </c>
      <c r="B32" s="1" t="s">
        <v>1038</v>
      </c>
      <c r="C32" s="106">
        <v>0.95</v>
      </c>
      <c r="D32" s="419">
        <v>72.099999999999994</v>
      </c>
      <c r="E32" s="106">
        <f t="shared" si="0"/>
        <v>73.05</v>
      </c>
    </row>
    <row r="33" spans="2:4" ht="15.75" x14ac:dyDescent="0.25">
      <c r="B33" s="9" t="s">
        <v>38</v>
      </c>
      <c r="D33" s="4" t="s">
        <v>661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72"/>
  <sheetViews>
    <sheetView view="pageBreakPreview" zoomScale="80" zoomScaleNormal="90" zoomScaleSheetLayoutView="80" workbookViewId="0">
      <selection activeCell="C40" sqref="C40:C62"/>
    </sheetView>
  </sheetViews>
  <sheetFormatPr defaultColWidth="9.140625" defaultRowHeight="15" x14ac:dyDescent="0.25"/>
  <cols>
    <col min="1" max="1" width="13.85546875" style="4" customWidth="1"/>
    <col min="2" max="2" width="71.7109375" style="4" customWidth="1"/>
    <col min="3" max="3" width="29.28515625" style="4" customWidth="1"/>
    <col min="4" max="4" width="28.7109375" style="4" customWidth="1"/>
    <col min="5" max="5" width="29.5703125" style="4" customWidth="1"/>
    <col min="6" max="16384" width="9.140625" style="4"/>
  </cols>
  <sheetData>
    <row r="1" spans="1:6" ht="18.75" x14ac:dyDescent="0.3">
      <c r="C1" s="96"/>
      <c r="D1" s="351"/>
      <c r="E1" s="351" t="s">
        <v>0</v>
      </c>
    </row>
    <row r="2" spans="1:6" ht="18.75" x14ac:dyDescent="0.3">
      <c r="C2" s="485" t="s">
        <v>35</v>
      </c>
      <c r="D2" s="485"/>
      <c r="E2" s="485"/>
    </row>
    <row r="3" spans="1:6" ht="18.75" x14ac:dyDescent="0.3">
      <c r="C3" s="96"/>
      <c r="D3" s="351"/>
      <c r="E3" s="351" t="s">
        <v>1</v>
      </c>
    </row>
    <row r="4" spans="1:6" ht="18.75" x14ac:dyDescent="0.3">
      <c r="C4" s="96"/>
      <c r="D4" s="351"/>
      <c r="E4" s="351" t="s">
        <v>567</v>
      </c>
    </row>
    <row r="5" spans="1:6" ht="18.75" x14ac:dyDescent="0.3">
      <c r="C5" s="96"/>
      <c r="D5" s="351"/>
      <c r="E5" s="509" t="s">
        <v>1171</v>
      </c>
      <c r="F5" s="510"/>
    </row>
    <row r="6" spans="1:6" ht="18.75" x14ac:dyDescent="0.25">
      <c r="C6" s="122"/>
      <c r="D6" s="123"/>
      <c r="E6" s="122"/>
    </row>
    <row r="7" spans="1:6" x14ac:dyDescent="0.25">
      <c r="A7" s="492" t="s">
        <v>2</v>
      </c>
      <c r="B7" s="492"/>
      <c r="C7" s="492"/>
      <c r="D7" s="492"/>
      <c r="E7" s="492"/>
    </row>
    <row r="8" spans="1:6" ht="30" customHeight="1" x14ac:dyDescent="0.25">
      <c r="A8" s="512" t="s">
        <v>1178</v>
      </c>
      <c r="B8" s="512"/>
      <c r="C8" s="512"/>
      <c r="D8" s="512"/>
      <c r="E8" s="512"/>
    </row>
    <row r="9" spans="1:6" ht="30" x14ac:dyDescent="0.25">
      <c r="A9" s="1" t="s">
        <v>5</v>
      </c>
      <c r="B9" s="33" t="s">
        <v>6</v>
      </c>
      <c r="C9" s="34" t="s">
        <v>438</v>
      </c>
      <c r="D9" s="180" t="s">
        <v>978</v>
      </c>
      <c r="E9" s="60" t="s">
        <v>440</v>
      </c>
    </row>
    <row r="10" spans="1:6" x14ac:dyDescent="0.25">
      <c r="A10" s="1">
        <v>1</v>
      </c>
      <c r="B10" s="55">
        <v>2</v>
      </c>
      <c r="C10" s="50">
        <v>3</v>
      </c>
      <c r="D10" s="50">
        <v>4</v>
      </c>
      <c r="E10" s="50">
        <v>5</v>
      </c>
    </row>
    <row r="11" spans="1:6" ht="38.25" customHeight="1" x14ac:dyDescent="0.25">
      <c r="A11" s="20" t="s">
        <v>107</v>
      </c>
      <c r="B11" s="513" t="s">
        <v>831</v>
      </c>
      <c r="C11" s="514"/>
      <c r="D11" s="514"/>
      <c r="E11" s="500"/>
    </row>
    <row r="12" spans="1:6" ht="20.25" customHeight="1" thickBot="1" x14ac:dyDescent="0.3">
      <c r="A12" s="301" t="s">
        <v>108</v>
      </c>
      <c r="B12" s="515" t="s">
        <v>814</v>
      </c>
      <c r="C12" s="516"/>
      <c r="D12" s="516"/>
      <c r="E12" s="517"/>
    </row>
    <row r="13" spans="1:6" ht="21.75" customHeight="1" thickBot="1" x14ac:dyDescent="0.35">
      <c r="A13" s="302" t="s">
        <v>109</v>
      </c>
      <c r="B13" s="75" t="s">
        <v>110</v>
      </c>
      <c r="C13" s="394">
        <v>0.26</v>
      </c>
      <c r="D13" s="395">
        <v>103.09</v>
      </c>
      <c r="E13" s="396">
        <f>C13+D13</f>
        <v>103.35000000000001</v>
      </c>
      <c r="F13" s="303"/>
    </row>
    <row r="14" spans="1:6" ht="23.25" customHeight="1" thickBot="1" x14ac:dyDescent="0.35">
      <c r="A14" s="304" t="s">
        <v>111</v>
      </c>
      <c r="B14" s="30" t="s">
        <v>255</v>
      </c>
      <c r="C14" s="394">
        <v>36.590000000000003</v>
      </c>
      <c r="D14" s="397">
        <v>135.51</v>
      </c>
      <c r="E14" s="396">
        <f t="shared" ref="E14:E38" si="0">C14+D14</f>
        <v>172.1</v>
      </c>
      <c r="F14" s="242"/>
    </row>
    <row r="15" spans="1:6" ht="19.5" thickBot="1" x14ac:dyDescent="0.35">
      <c r="A15" s="305"/>
      <c r="B15" s="76" t="s">
        <v>487</v>
      </c>
      <c r="C15" s="394">
        <v>4.47</v>
      </c>
      <c r="D15" s="398">
        <v>135.51</v>
      </c>
      <c r="E15" s="396">
        <f t="shared" si="0"/>
        <v>139.97999999999999</v>
      </c>
      <c r="F15" s="306"/>
    </row>
    <row r="16" spans="1:6" ht="20.25" customHeight="1" thickBot="1" x14ac:dyDescent="0.35">
      <c r="A16" s="302" t="s">
        <v>112</v>
      </c>
      <c r="B16" s="75" t="s">
        <v>113</v>
      </c>
      <c r="C16" s="394">
        <v>0.26</v>
      </c>
      <c r="D16" s="395">
        <v>82.47</v>
      </c>
      <c r="E16" s="396">
        <f t="shared" si="0"/>
        <v>82.73</v>
      </c>
      <c r="F16" s="303"/>
    </row>
    <row r="17" spans="1:6" ht="24" customHeight="1" thickBot="1" x14ac:dyDescent="0.35">
      <c r="A17" s="310" t="s">
        <v>114</v>
      </c>
      <c r="B17" s="399" t="s">
        <v>980</v>
      </c>
      <c r="C17" s="394">
        <v>36.590000000000003</v>
      </c>
      <c r="D17" s="397">
        <v>109.74</v>
      </c>
      <c r="E17" s="396">
        <f t="shared" si="0"/>
        <v>146.32999999999998</v>
      </c>
      <c r="F17" s="242"/>
    </row>
    <row r="18" spans="1:6" ht="19.5" thickBot="1" x14ac:dyDescent="0.35">
      <c r="A18" s="311"/>
      <c r="B18" s="76" t="s">
        <v>487</v>
      </c>
      <c r="C18" s="394">
        <v>4.47</v>
      </c>
      <c r="D18" s="398">
        <v>109.74</v>
      </c>
      <c r="E18" s="396">
        <f t="shared" si="0"/>
        <v>114.21</v>
      </c>
      <c r="F18" s="306"/>
    </row>
    <row r="19" spans="1:6" ht="19.5" thickBot="1" x14ac:dyDescent="0.35">
      <c r="A19" s="302" t="s">
        <v>115</v>
      </c>
      <c r="B19" s="75" t="s">
        <v>116</v>
      </c>
      <c r="C19" s="394">
        <v>0.26</v>
      </c>
      <c r="D19" s="395">
        <v>103.09</v>
      </c>
      <c r="E19" s="396">
        <f t="shared" si="0"/>
        <v>103.35000000000001</v>
      </c>
      <c r="F19" s="303"/>
    </row>
    <row r="20" spans="1:6" ht="19.5" thickBot="1" x14ac:dyDescent="0.35">
      <c r="A20" s="304" t="s">
        <v>117</v>
      </c>
      <c r="B20" s="30" t="s">
        <v>118</v>
      </c>
      <c r="C20" s="394">
        <v>36.590000000000003</v>
      </c>
      <c r="D20" s="397">
        <v>135.51</v>
      </c>
      <c r="E20" s="396">
        <f t="shared" si="0"/>
        <v>172.1</v>
      </c>
      <c r="F20" s="242"/>
    </row>
    <row r="21" spans="1:6" ht="19.5" thickBot="1" x14ac:dyDescent="0.35">
      <c r="A21" s="305"/>
      <c r="B21" s="76" t="s">
        <v>487</v>
      </c>
      <c r="C21" s="394">
        <v>4.47</v>
      </c>
      <c r="D21" s="398">
        <v>135.51</v>
      </c>
      <c r="E21" s="396">
        <f t="shared" si="0"/>
        <v>139.97999999999999</v>
      </c>
      <c r="F21" s="306"/>
    </row>
    <row r="22" spans="1:6" ht="30.75" thickBot="1" x14ac:dyDescent="0.35">
      <c r="A22" s="302" t="s">
        <v>119</v>
      </c>
      <c r="B22" s="75" t="s">
        <v>864</v>
      </c>
      <c r="C22" s="394">
        <v>0.26</v>
      </c>
      <c r="D22" s="395">
        <v>123.71</v>
      </c>
      <c r="E22" s="396">
        <f t="shared" si="0"/>
        <v>123.97</v>
      </c>
      <c r="F22" s="303"/>
    </row>
    <row r="23" spans="1:6" ht="30.75" thickBot="1" x14ac:dyDescent="0.35">
      <c r="A23" s="304" t="s">
        <v>120</v>
      </c>
      <c r="B23" s="30" t="s">
        <v>865</v>
      </c>
      <c r="C23" s="394">
        <v>36.590000000000003</v>
      </c>
      <c r="D23" s="397">
        <v>161.28</v>
      </c>
      <c r="E23" s="396">
        <f t="shared" si="0"/>
        <v>197.87</v>
      </c>
      <c r="F23" s="242"/>
    </row>
    <row r="24" spans="1:6" ht="19.5" thickBot="1" x14ac:dyDescent="0.35">
      <c r="A24" s="305"/>
      <c r="B24" s="76" t="s">
        <v>487</v>
      </c>
      <c r="C24" s="394">
        <v>4.47</v>
      </c>
      <c r="D24" s="398">
        <v>161.28</v>
      </c>
      <c r="E24" s="396">
        <f t="shared" si="0"/>
        <v>165.75</v>
      </c>
      <c r="F24" s="306"/>
    </row>
    <row r="25" spans="1:6" ht="19.5" thickBot="1" x14ac:dyDescent="0.35">
      <c r="A25" s="302" t="s">
        <v>121</v>
      </c>
      <c r="B25" s="75" t="s">
        <v>122</v>
      </c>
      <c r="C25" s="394">
        <v>0.26</v>
      </c>
      <c r="D25" s="395">
        <v>123.71</v>
      </c>
      <c r="E25" s="396">
        <f t="shared" si="0"/>
        <v>123.97</v>
      </c>
      <c r="F25" s="303"/>
    </row>
    <row r="26" spans="1:6" ht="19.5" thickBot="1" x14ac:dyDescent="0.35">
      <c r="A26" s="307" t="s">
        <v>123</v>
      </c>
      <c r="B26" s="30" t="s">
        <v>124</v>
      </c>
      <c r="C26" s="394">
        <v>36.590000000000003</v>
      </c>
      <c r="D26" s="397">
        <v>161.28</v>
      </c>
      <c r="E26" s="396">
        <f t="shared" si="0"/>
        <v>197.87</v>
      </c>
      <c r="F26" s="242"/>
    </row>
    <row r="27" spans="1:6" ht="30.75" thickBot="1" x14ac:dyDescent="0.3">
      <c r="A27" s="307"/>
      <c r="B27" s="30" t="s">
        <v>660</v>
      </c>
      <c r="C27" s="394">
        <v>68.7</v>
      </c>
      <c r="D27" s="366">
        <v>161.28</v>
      </c>
      <c r="E27" s="396">
        <f>C27+D27</f>
        <v>229.98000000000002</v>
      </c>
      <c r="F27" s="63"/>
    </row>
    <row r="28" spans="1:6" ht="19.5" thickBot="1" x14ac:dyDescent="0.35">
      <c r="A28" s="308"/>
      <c r="B28" s="76" t="s">
        <v>487</v>
      </c>
      <c r="C28" s="394">
        <v>4.47</v>
      </c>
      <c r="D28" s="398">
        <v>161.28</v>
      </c>
      <c r="E28" s="396">
        <f t="shared" si="0"/>
        <v>165.75</v>
      </c>
      <c r="F28" s="306"/>
    </row>
    <row r="29" spans="1:6" ht="19.5" customHeight="1" thickBot="1" x14ac:dyDescent="0.35">
      <c r="A29" s="309" t="s">
        <v>125</v>
      </c>
      <c r="B29" s="75" t="s">
        <v>126</v>
      </c>
      <c r="C29" s="394">
        <v>0.26</v>
      </c>
      <c r="D29" s="395">
        <v>103.09</v>
      </c>
      <c r="E29" s="396">
        <f t="shared" si="0"/>
        <v>103.35000000000001</v>
      </c>
      <c r="F29" s="303"/>
    </row>
    <row r="30" spans="1:6" ht="21" customHeight="1" thickBot="1" x14ac:dyDescent="0.35">
      <c r="A30" s="304" t="s">
        <v>127</v>
      </c>
      <c r="B30" s="30" t="s">
        <v>128</v>
      </c>
      <c r="C30" s="394">
        <v>36.590000000000003</v>
      </c>
      <c r="D30" s="397">
        <v>135.51</v>
      </c>
      <c r="E30" s="396">
        <f t="shared" si="0"/>
        <v>172.1</v>
      </c>
      <c r="F30" s="242"/>
    </row>
    <row r="31" spans="1:6" ht="19.5" thickBot="1" x14ac:dyDescent="0.35">
      <c r="A31" s="305"/>
      <c r="B31" s="76" t="s">
        <v>487</v>
      </c>
      <c r="C31" s="394">
        <v>4.47</v>
      </c>
      <c r="D31" s="398">
        <v>135.51</v>
      </c>
      <c r="E31" s="396">
        <f t="shared" si="0"/>
        <v>139.97999999999999</v>
      </c>
      <c r="F31" s="306"/>
    </row>
    <row r="32" spans="1:6" ht="30" customHeight="1" thickBot="1" x14ac:dyDescent="0.35">
      <c r="A32" s="302" t="s">
        <v>129</v>
      </c>
      <c r="B32" s="75" t="s">
        <v>130</v>
      </c>
      <c r="C32" s="394">
        <v>0.26</v>
      </c>
      <c r="D32" s="395">
        <v>41.24</v>
      </c>
      <c r="E32" s="396">
        <f t="shared" si="0"/>
        <v>41.5</v>
      </c>
      <c r="F32" s="303"/>
    </row>
    <row r="33" spans="1:6" ht="19.5" thickBot="1" x14ac:dyDescent="0.35">
      <c r="A33" s="304" t="s">
        <v>131</v>
      </c>
      <c r="B33" s="30" t="s">
        <v>132</v>
      </c>
      <c r="C33" s="394">
        <v>36.590000000000003</v>
      </c>
      <c r="D33" s="397">
        <v>58.19</v>
      </c>
      <c r="E33" s="396">
        <f t="shared" si="0"/>
        <v>94.78</v>
      </c>
      <c r="F33" s="242"/>
    </row>
    <row r="34" spans="1:6" ht="19.5" thickBot="1" x14ac:dyDescent="0.35">
      <c r="A34" s="305"/>
      <c r="B34" s="76" t="s">
        <v>487</v>
      </c>
      <c r="C34" s="394">
        <v>4.47</v>
      </c>
      <c r="D34" s="398">
        <v>58.19</v>
      </c>
      <c r="E34" s="396">
        <f t="shared" si="0"/>
        <v>62.66</v>
      </c>
      <c r="F34" s="306"/>
    </row>
    <row r="35" spans="1:6" ht="19.5" thickBot="1" x14ac:dyDescent="0.35">
      <c r="A35" s="302" t="s">
        <v>133</v>
      </c>
      <c r="B35" s="75" t="s">
        <v>134</v>
      </c>
      <c r="C35" s="394">
        <v>0.26</v>
      </c>
      <c r="D35" s="397">
        <v>103.09</v>
      </c>
      <c r="E35" s="396">
        <f t="shared" si="0"/>
        <v>103.35000000000001</v>
      </c>
      <c r="F35" s="303"/>
    </row>
    <row r="36" spans="1:6" ht="19.5" thickBot="1" x14ac:dyDescent="0.35">
      <c r="A36" s="304" t="s">
        <v>135</v>
      </c>
      <c r="B36" s="77" t="s">
        <v>136</v>
      </c>
      <c r="C36" s="394">
        <v>0.26</v>
      </c>
      <c r="D36" s="397">
        <v>103.09</v>
      </c>
      <c r="E36" s="396">
        <f t="shared" si="0"/>
        <v>103.35000000000001</v>
      </c>
      <c r="F36" s="242"/>
    </row>
    <row r="37" spans="1:6" ht="19.5" thickBot="1" x14ac:dyDescent="0.35">
      <c r="A37" s="312" t="s">
        <v>137</v>
      </c>
      <c r="B37" s="400" t="s">
        <v>138</v>
      </c>
      <c r="C37" s="394">
        <v>36.590000000000003</v>
      </c>
      <c r="D37" s="397">
        <v>206.18</v>
      </c>
      <c r="E37" s="396">
        <f t="shared" si="0"/>
        <v>242.77</v>
      </c>
      <c r="F37" s="242"/>
    </row>
    <row r="38" spans="1:6" ht="19.5" thickBot="1" x14ac:dyDescent="0.35">
      <c r="A38" s="313"/>
      <c r="B38" s="76" t="s">
        <v>487</v>
      </c>
      <c r="C38" s="394">
        <v>4.47</v>
      </c>
      <c r="D38" s="398">
        <v>206.18</v>
      </c>
      <c r="E38" s="396">
        <f t="shared" si="0"/>
        <v>210.65</v>
      </c>
      <c r="F38" s="306"/>
    </row>
    <row r="39" spans="1:6" ht="29.25" customHeight="1" thickBot="1" x14ac:dyDescent="0.3">
      <c r="A39" s="271"/>
      <c r="B39" s="518" t="s">
        <v>807</v>
      </c>
      <c r="C39" s="519"/>
      <c r="D39" s="519"/>
      <c r="E39" s="520"/>
    </row>
    <row r="40" spans="1:6" ht="45.75" thickBot="1" x14ac:dyDescent="0.3">
      <c r="A40" s="272">
        <v>1</v>
      </c>
      <c r="B40" s="273" t="s">
        <v>663</v>
      </c>
      <c r="C40" s="366">
        <v>0.26</v>
      </c>
      <c r="D40" s="366">
        <v>261.93</v>
      </c>
      <c r="E40" s="366">
        <f>C40+D40</f>
        <v>262.19</v>
      </c>
      <c r="F40" s="63"/>
    </row>
    <row r="41" spans="1:6" ht="45.75" thickBot="1" x14ac:dyDescent="0.3">
      <c r="A41" s="272">
        <v>2</v>
      </c>
      <c r="B41" s="273" t="s">
        <v>664</v>
      </c>
      <c r="C41" s="366">
        <v>0.26</v>
      </c>
      <c r="D41" s="366">
        <v>252.01</v>
      </c>
      <c r="E41" s="366">
        <f t="shared" ref="E41:E62" si="1">C41+D41</f>
        <v>252.26999999999998</v>
      </c>
      <c r="F41" s="63"/>
    </row>
    <row r="42" spans="1:6" ht="63" customHeight="1" thickBot="1" x14ac:dyDescent="0.3">
      <c r="A42" s="272">
        <v>3</v>
      </c>
      <c r="B42" s="352" t="s">
        <v>808</v>
      </c>
      <c r="C42" s="366">
        <v>36.590000000000003</v>
      </c>
      <c r="D42" s="366">
        <v>263.66000000000003</v>
      </c>
      <c r="E42" s="366">
        <f t="shared" si="1"/>
        <v>300.25</v>
      </c>
      <c r="F42" s="63"/>
    </row>
    <row r="43" spans="1:6" ht="60.75" thickBot="1" x14ac:dyDescent="0.3">
      <c r="A43" s="272">
        <v>4</v>
      </c>
      <c r="B43" s="273" t="s">
        <v>665</v>
      </c>
      <c r="C43" s="366">
        <v>36.590000000000003</v>
      </c>
      <c r="D43" s="366">
        <v>357.35</v>
      </c>
      <c r="E43" s="366">
        <f t="shared" si="1"/>
        <v>393.94000000000005</v>
      </c>
      <c r="F43" s="63"/>
    </row>
    <row r="44" spans="1:6" ht="60.75" thickBot="1" x14ac:dyDescent="0.3">
      <c r="A44" s="272">
        <f>A43+1</f>
        <v>5</v>
      </c>
      <c r="B44" s="273" t="s">
        <v>764</v>
      </c>
      <c r="C44" s="366">
        <v>68.7</v>
      </c>
      <c r="D44" s="366">
        <v>357.35</v>
      </c>
      <c r="E44" s="366">
        <f t="shared" si="1"/>
        <v>426.05</v>
      </c>
      <c r="F44" s="63"/>
    </row>
    <row r="45" spans="1:6" ht="45.75" thickBot="1" x14ac:dyDescent="0.3">
      <c r="A45" s="272">
        <f t="shared" ref="A45:A62" si="2">A44+1</f>
        <v>6</v>
      </c>
      <c r="B45" s="401" t="s">
        <v>981</v>
      </c>
      <c r="C45" s="366">
        <v>0.26</v>
      </c>
      <c r="D45" s="366">
        <v>316.51</v>
      </c>
      <c r="E45" s="366">
        <f t="shared" si="1"/>
        <v>316.77</v>
      </c>
      <c r="F45" s="63"/>
    </row>
    <row r="46" spans="1:6" ht="60.75" thickBot="1" x14ac:dyDescent="0.3">
      <c r="A46" s="272">
        <f t="shared" si="2"/>
        <v>7</v>
      </c>
      <c r="B46" s="273" t="s">
        <v>666</v>
      </c>
      <c r="C46" s="366">
        <v>36.590000000000003</v>
      </c>
      <c r="D46" s="366">
        <v>345.13</v>
      </c>
      <c r="E46" s="366">
        <f t="shared" si="1"/>
        <v>381.72</v>
      </c>
      <c r="F46" s="63"/>
    </row>
    <row r="47" spans="1:6" ht="60.75" thickBot="1" x14ac:dyDescent="0.3">
      <c r="A47" s="272">
        <f t="shared" si="2"/>
        <v>8</v>
      </c>
      <c r="B47" s="273" t="s">
        <v>765</v>
      </c>
      <c r="C47" s="366">
        <v>68.7</v>
      </c>
      <c r="D47" s="366">
        <v>345.13</v>
      </c>
      <c r="E47" s="366">
        <f t="shared" si="1"/>
        <v>413.83</v>
      </c>
      <c r="F47" s="63"/>
    </row>
    <row r="48" spans="1:6" ht="45.75" thickBot="1" x14ac:dyDescent="0.3">
      <c r="A48" s="272">
        <f t="shared" si="2"/>
        <v>9</v>
      </c>
      <c r="B48" s="273" t="s">
        <v>667</v>
      </c>
      <c r="C48" s="366">
        <v>0.26</v>
      </c>
      <c r="D48" s="366">
        <v>305.37</v>
      </c>
      <c r="E48" s="366">
        <f t="shared" si="1"/>
        <v>305.63</v>
      </c>
      <c r="F48" s="63"/>
    </row>
    <row r="49" spans="1:6" ht="45.75" thickBot="1" x14ac:dyDescent="0.3">
      <c r="A49" s="272">
        <f t="shared" si="2"/>
        <v>10</v>
      </c>
      <c r="B49" s="273" t="s">
        <v>668</v>
      </c>
      <c r="C49" s="366">
        <v>0.26</v>
      </c>
      <c r="D49" s="366">
        <v>261.93</v>
      </c>
      <c r="E49" s="366">
        <f t="shared" si="1"/>
        <v>262.19</v>
      </c>
      <c r="F49" s="63"/>
    </row>
    <row r="50" spans="1:6" ht="60.75" thickBot="1" x14ac:dyDescent="0.3">
      <c r="A50" s="272">
        <f t="shared" si="2"/>
        <v>11</v>
      </c>
      <c r="B50" s="273" t="s">
        <v>669</v>
      </c>
      <c r="C50" s="366">
        <v>36.590000000000003</v>
      </c>
      <c r="D50" s="366">
        <v>345.13</v>
      </c>
      <c r="E50" s="366">
        <f t="shared" si="1"/>
        <v>381.72</v>
      </c>
      <c r="F50" s="63"/>
    </row>
    <row r="51" spans="1:6" ht="60.75" thickBot="1" x14ac:dyDescent="0.3">
      <c r="A51" s="272">
        <f t="shared" si="2"/>
        <v>12</v>
      </c>
      <c r="B51" s="273" t="s">
        <v>766</v>
      </c>
      <c r="C51" s="366">
        <v>68.7</v>
      </c>
      <c r="D51" s="366">
        <v>345.13</v>
      </c>
      <c r="E51" s="366">
        <f t="shared" si="1"/>
        <v>413.83</v>
      </c>
      <c r="F51" s="63"/>
    </row>
    <row r="52" spans="1:6" ht="60.75" thickBot="1" x14ac:dyDescent="0.3">
      <c r="A52" s="272">
        <f t="shared" si="2"/>
        <v>13</v>
      </c>
      <c r="B52" s="275" t="s">
        <v>670</v>
      </c>
      <c r="C52" s="366">
        <v>0.26</v>
      </c>
      <c r="D52" s="366">
        <v>301.64</v>
      </c>
      <c r="E52" s="366">
        <f t="shared" si="1"/>
        <v>301.89999999999998</v>
      </c>
      <c r="F52" s="63"/>
    </row>
    <row r="53" spans="1:6" ht="60.75" thickBot="1" x14ac:dyDescent="0.3">
      <c r="A53" s="272">
        <f t="shared" si="2"/>
        <v>14</v>
      </c>
      <c r="B53" s="275" t="s">
        <v>671</v>
      </c>
      <c r="C53" s="366">
        <v>0.26</v>
      </c>
      <c r="D53" s="366">
        <v>268.12</v>
      </c>
      <c r="E53" s="366">
        <f t="shared" si="1"/>
        <v>268.38</v>
      </c>
      <c r="F53" s="63"/>
    </row>
    <row r="54" spans="1:6" ht="45.75" thickBot="1" x14ac:dyDescent="0.3">
      <c r="A54" s="272">
        <f t="shared" si="2"/>
        <v>15</v>
      </c>
      <c r="B54" s="275" t="s">
        <v>672</v>
      </c>
      <c r="C54" s="366">
        <v>0.26</v>
      </c>
      <c r="D54" s="366">
        <v>261.93</v>
      </c>
      <c r="E54" s="366">
        <f t="shared" si="1"/>
        <v>262.19</v>
      </c>
      <c r="F54" s="63"/>
    </row>
    <row r="55" spans="1:6" ht="60.75" thickBot="1" x14ac:dyDescent="0.3">
      <c r="A55" s="272">
        <f t="shared" si="2"/>
        <v>16</v>
      </c>
      <c r="B55" s="275" t="s">
        <v>673</v>
      </c>
      <c r="C55" s="366">
        <v>36.590000000000003</v>
      </c>
      <c r="D55" s="366">
        <v>524.1</v>
      </c>
      <c r="E55" s="366">
        <f t="shared" si="1"/>
        <v>560.69000000000005</v>
      </c>
      <c r="F55" s="63"/>
    </row>
    <row r="56" spans="1:6" ht="60.75" thickBot="1" x14ac:dyDescent="0.3">
      <c r="A56" s="272">
        <f t="shared" si="2"/>
        <v>17</v>
      </c>
      <c r="B56" s="275" t="s">
        <v>767</v>
      </c>
      <c r="C56" s="366">
        <v>68.7</v>
      </c>
      <c r="D56" s="366">
        <v>524.1</v>
      </c>
      <c r="E56" s="366">
        <f t="shared" si="1"/>
        <v>592.80000000000007</v>
      </c>
      <c r="F56" s="63"/>
    </row>
    <row r="57" spans="1:6" ht="60.75" thickBot="1" x14ac:dyDescent="0.3">
      <c r="A57" s="272">
        <f t="shared" si="2"/>
        <v>18</v>
      </c>
      <c r="B57" s="275" t="s">
        <v>674</v>
      </c>
      <c r="C57" s="366">
        <v>0.26</v>
      </c>
      <c r="D57" s="366">
        <v>402.19</v>
      </c>
      <c r="E57" s="366">
        <f t="shared" si="1"/>
        <v>402.45</v>
      </c>
      <c r="F57" s="63"/>
    </row>
    <row r="58" spans="1:6" ht="72" thickBot="1" x14ac:dyDescent="0.3">
      <c r="A58" s="272">
        <f t="shared" si="2"/>
        <v>19</v>
      </c>
      <c r="B58" s="353" t="s">
        <v>809</v>
      </c>
      <c r="C58" s="366">
        <v>36.590000000000003</v>
      </c>
      <c r="D58" s="366">
        <v>583.92999999999995</v>
      </c>
      <c r="E58" s="366">
        <f t="shared" si="1"/>
        <v>620.52</v>
      </c>
      <c r="F58" s="63"/>
    </row>
    <row r="59" spans="1:6" ht="72" thickBot="1" x14ac:dyDescent="0.3">
      <c r="A59" s="272">
        <f t="shared" si="2"/>
        <v>20</v>
      </c>
      <c r="B59" s="353" t="s">
        <v>812</v>
      </c>
      <c r="C59" s="366">
        <v>68.7</v>
      </c>
      <c r="D59" s="366">
        <v>583.92999999999995</v>
      </c>
      <c r="E59" s="366">
        <f t="shared" si="1"/>
        <v>652.63</v>
      </c>
      <c r="F59" s="63"/>
    </row>
    <row r="60" spans="1:6" ht="57.75" thickBot="1" x14ac:dyDescent="0.3">
      <c r="A60" s="272">
        <f t="shared" si="2"/>
        <v>21</v>
      </c>
      <c r="B60" s="353" t="s">
        <v>810</v>
      </c>
      <c r="C60" s="366">
        <v>0.26</v>
      </c>
      <c r="D60" s="366">
        <v>575.95000000000005</v>
      </c>
      <c r="E60" s="366">
        <f t="shared" si="1"/>
        <v>576.21</v>
      </c>
      <c r="F60" s="63"/>
    </row>
    <row r="61" spans="1:6" ht="72" thickBot="1" x14ac:dyDescent="0.3">
      <c r="A61" s="272">
        <f t="shared" si="2"/>
        <v>22</v>
      </c>
      <c r="B61" s="353" t="s">
        <v>813</v>
      </c>
      <c r="C61" s="366">
        <v>100.81</v>
      </c>
      <c r="D61" s="366">
        <v>685.88</v>
      </c>
      <c r="E61" s="366">
        <f t="shared" si="1"/>
        <v>786.69</v>
      </c>
      <c r="F61" s="63"/>
    </row>
    <row r="62" spans="1:6" ht="72" thickBot="1" x14ac:dyDescent="0.3">
      <c r="A62" s="272">
        <f t="shared" si="2"/>
        <v>23</v>
      </c>
      <c r="B62" s="353" t="s">
        <v>811</v>
      </c>
      <c r="C62" s="366">
        <v>132.93</v>
      </c>
      <c r="D62" s="366">
        <v>685.88</v>
      </c>
      <c r="E62" s="366">
        <f t="shared" si="1"/>
        <v>818.81</v>
      </c>
      <c r="F62" s="63"/>
    </row>
    <row r="63" spans="1:6" ht="17.25" customHeight="1" x14ac:dyDescent="0.25">
      <c r="A63" s="70" t="s">
        <v>139</v>
      </c>
      <c r="B63" s="402" t="s">
        <v>144</v>
      </c>
      <c r="C63" s="403"/>
      <c r="D63" s="404"/>
      <c r="E63" s="405"/>
      <c r="F63" s="243"/>
    </row>
    <row r="64" spans="1:6" ht="45" x14ac:dyDescent="0.3">
      <c r="A64" s="16" t="s">
        <v>140</v>
      </c>
      <c r="B64" s="399" t="s">
        <v>141</v>
      </c>
      <c r="C64" s="406"/>
      <c r="D64" s="366">
        <v>62.33</v>
      </c>
      <c r="E64" s="407">
        <f>C64+D64</f>
        <v>62.33</v>
      </c>
      <c r="F64" s="63"/>
    </row>
    <row r="65" spans="1:6" ht="18.75" x14ac:dyDescent="0.3">
      <c r="A65" s="10" t="s">
        <v>142</v>
      </c>
      <c r="B65" s="30" t="s">
        <v>143</v>
      </c>
      <c r="C65" s="62"/>
      <c r="D65" s="274">
        <v>62.33</v>
      </c>
      <c r="E65" s="63">
        <f t="shared" ref="E65:E69" si="3">C65+D65</f>
        <v>62.33</v>
      </c>
      <c r="F65" s="63"/>
    </row>
    <row r="66" spans="1:6" ht="50.25" customHeight="1" x14ac:dyDescent="0.3">
      <c r="A66" s="10" t="s">
        <v>336</v>
      </c>
      <c r="B66" s="30" t="s">
        <v>337</v>
      </c>
      <c r="C66" s="62"/>
      <c r="D66" s="274">
        <v>124.66</v>
      </c>
      <c r="E66" s="63">
        <f t="shared" si="3"/>
        <v>124.66</v>
      </c>
      <c r="F66" s="63"/>
    </row>
    <row r="67" spans="1:6" ht="65.25" customHeight="1" x14ac:dyDescent="0.3">
      <c r="A67" s="10" t="s">
        <v>338</v>
      </c>
      <c r="B67" s="30" t="s">
        <v>339</v>
      </c>
      <c r="C67" s="62"/>
      <c r="D67" s="274">
        <v>155.83000000000001</v>
      </c>
      <c r="E67" s="63">
        <f t="shared" si="3"/>
        <v>155.83000000000001</v>
      </c>
      <c r="F67" s="63"/>
    </row>
    <row r="68" spans="1:6" ht="38.25" hidden="1" customHeight="1" x14ac:dyDescent="0.25">
      <c r="A68" s="10"/>
      <c r="B68" s="30" t="s">
        <v>360</v>
      </c>
      <c r="C68" s="63">
        <v>61</v>
      </c>
      <c r="D68" s="63"/>
      <c r="E68" s="63">
        <f t="shared" si="3"/>
        <v>61</v>
      </c>
    </row>
    <row r="69" spans="1:6" ht="18.75" hidden="1" x14ac:dyDescent="0.25">
      <c r="A69" s="10"/>
      <c r="B69" s="30" t="s">
        <v>840</v>
      </c>
      <c r="C69" s="63">
        <v>129.08000000000001</v>
      </c>
      <c r="D69" s="63"/>
      <c r="E69" s="63">
        <f t="shared" si="3"/>
        <v>129.08000000000001</v>
      </c>
    </row>
    <row r="70" spans="1:6" ht="82.5" customHeight="1" x14ac:dyDescent="0.25">
      <c r="A70" s="511" t="s">
        <v>352</v>
      </c>
      <c r="B70" s="511"/>
      <c r="C70" s="511"/>
      <c r="D70" s="511"/>
      <c r="E70" s="511"/>
    </row>
    <row r="71" spans="1:6" x14ac:dyDescent="0.25">
      <c r="A71" s="80"/>
      <c r="B71" s="80"/>
      <c r="C71" s="80"/>
      <c r="D71" s="80"/>
      <c r="E71" s="80"/>
    </row>
    <row r="72" spans="1:6" x14ac:dyDescent="0.25">
      <c r="B72" s="4" t="s">
        <v>38</v>
      </c>
      <c r="E72" s="4" t="s">
        <v>645</v>
      </c>
    </row>
  </sheetData>
  <mergeCells count="8">
    <mergeCell ref="A70:E70"/>
    <mergeCell ref="C2:E2"/>
    <mergeCell ref="A7:E7"/>
    <mergeCell ref="A8:E8"/>
    <mergeCell ref="B11:E11"/>
    <mergeCell ref="B12:E12"/>
    <mergeCell ref="B39:E39"/>
    <mergeCell ref="E5:F5"/>
  </mergeCells>
  <pageMargins left="0.70866141732283472" right="0.70866141732283472" top="0.74803149606299213" bottom="0.74803149606299213" header="0.31496062992125984" footer="0.31496062992125984"/>
  <pageSetup paperSize="9"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view="pageBreakPreview" zoomScaleNormal="100" zoomScaleSheetLayoutView="100" workbookViewId="0">
      <selection activeCell="C44" sqref="C44:C47"/>
    </sheetView>
  </sheetViews>
  <sheetFormatPr defaultColWidth="9.140625" defaultRowHeight="18.75" x14ac:dyDescent="0.3"/>
  <cols>
    <col min="1" max="1" width="11.42578125" style="53" customWidth="1"/>
    <col min="2" max="2" width="62.140625" style="53" customWidth="1"/>
    <col min="3" max="3" width="24.140625" style="300" customWidth="1"/>
    <col min="4" max="4" width="27.85546875" style="300" customWidth="1"/>
    <col min="5" max="5" width="24.140625" style="300" customWidth="1"/>
    <col min="6" max="16384" width="9.140625" style="53"/>
  </cols>
  <sheetData>
    <row r="1" spans="1:5" x14ac:dyDescent="0.3">
      <c r="C1" s="96"/>
      <c r="D1" s="351"/>
      <c r="E1" s="351" t="s">
        <v>0</v>
      </c>
    </row>
    <row r="2" spans="1:5" x14ac:dyDescent="0.3">
      <c r="C2" s="485" t="s">
        <v>35</v>
      </c>
      <c r="D2" s="485"/>
      <c r="E2" s="485"/>
    </row>
    <row r="3" spans="1:5" x14ac:dyDescent="0.3">
      <c r="C3" s="96"/>
      <c r="D3" s="351"/>
      <c r="E3" s="351" t="s">
        <v>1</v>
      </c>
    </row>
    <row r="4" spans="1:5" x14ac:dyDescent="0.3">
      <c r="C4" s="96"/>
      <c r="D4" s="351"/>
      <c r="E4" s="351" t="s">
        <v>567</v>
      </c>
    </row>
    <row r="5" spans="1:5" x14ac:dyDescent="0.3">
      <c r="C5" s="96"/>
      <c r="D5" s="351"/>
      <c r="E5" s="351" t="s">
        <v>1179</v>
      </c>
    </row>
    <row r="6" spans="1:5" x14ac:dyDescent="0.3">
      <c r="C6" s="299"/>
      <c r="D6" s="299"/>
      <c r="E6" s="299"/>
    </row>
    <row r="7" spans="1:5" x14ac:dyDescent="0.3">
      <c r="A7" s="521" t="s">
        <v>2</v>
      </c>
      <c r="B7" s="521"/>
      <c r="C7" s="521"/>
      <c r="D7" s="521"/>
      <c r="E7" s="521"/>
    </row>
    <row r="8" spans="1:5" ht="28.5" customHeight="1" x14ac:dyDescent="0.3">
      <c r="A8" s="504" t="s">
        <v>1180</v>
      </c>
      <c r="B8" s="504"/>
      <c r="C8" s="504"/>
      <c r="D8" s="504"/>
      <c r="E8" s="504"/>
    </row>
    <row r="9" spans="1:5" ht="77.25" customHeight="1" x14ac:dyDescent="0.3">
      <c r="A9" s="71" t="s">
        <v>5</v>
      </c>
      <c r="B9" s="72" t="s">
        <v>6</v>
      </c>
      <c r="C9" s="73" t="s">
        <v>438</v>
      </c>
      <c r="D9" s="180" t="s">
        <v>978</v>
      </c>
      <c r="E9" s="74" t="s">
        <v>440</v>
      </c>
    </row>
    <row r="10" spans="1:5" x14ac:dyDescent="0.3">
      <c r="A10" s="71">
        <v>1</v>
      </c>
      <c r="B10" s="315">
        <v>2</v>
      </c>
      <c r="C10" s="316">
        <v>3</v>
      </c>
      <c r="D10" s="316">
        <v>4</v>
      </c>
      <c r="E10" s="316">
        <v>5</v>
      </c>
    </row>
    <row r="11" spans="1:5" ht="18.75" customHeight="1" x14ac:dyDescent="0.3">
      <c r="A11" s="317" t="s">
        <v>145</v>
      </c>
      <c r="B11" s="522" t="s">
        <v>146</v>
      </c>
      <c r="C11" s="523"/>
      <c r="D11" s="523"/>
      <c r="E11" s="524"/>
    </row>
    <row r="12" spans="1:5" ht="20.25" customHeight="1" x14ac:dyDescent="0.3">
      <c r="A12" s="317"/>
      <c r="B12" s="522" t="s">
        <v>595</v>
      </c>
      <c r="C12" s="523"/>
      <c r="D12" s="523"/>
      <c r="E12" s="524"/>
    </row>
    <row r="13" spans="1:5" ht="30" customHeight="1" x14ac:dyDescent="0.3">
      <c r="A13" s="319" t="s">
        <v>386</v>
      </c>
      <c r="B13" s="269" t="s">
        <v>768</v>
      </c>
      <c r="C13" s="130">
        <v>0.27</v>
      </c>
      <c r="D13" s="274">
        <v>209.13</v>
      </c>
      <c r="E13" s="63">
        <f>C13+D13</f>
        <v>209.4</v>
      </c>
    </row>
    <row r="14" spans="1:5" ht="22.5" customHeight="1" x14ac:dyDescent="0.3">
      <c r="A14" s="319" t="s">
        <v>145</v>
      </c>
      <c r="B14" s="269" t="s">
        <v>769</v>
      </c>
      <c r="C14" s="130">
        <v>152.63</v>
      </c>
      <c r="D14" s="274">
        <v>282.01</v>
      </c>
      <c r="E14" s="63">
        <f>C14+D14</f>
        <v>434.64</v>
      </c>
    </row>
    <row r="15" spans="1:5" x14ac:dyDescent="0.3">
      <c r="A15" s="319" t="s">
        <v>387</v>
      </c>
      <c r="B15" s="269" t="s">
        <v>770</v>
      </c>
      <c r="C15" s="130">
        <v>1.67</v>
      </c>
      <c r="D15" s="274">
        <v>282.01</v>
      </c>
      <c r="E15" s="63">
        <f t="shared" ref="E15:E57" si="0">C15+D15</f>
        <v>283.68</v>
      </c>
    </row>
    <row r="16" spans="1:5" ht="28.5" customHeight="1" x14ac:dyDescent="0.3">
      <c r="A16" s="319" t="s">
        <v>388</v>
      </c>
      <c r="B16" s="269" t="s">
        <v>771</v>
      </c>
      <c r="C16" s="130">
        <v>0.27</v>
      </c>
      <c r="D16" s="274">
        <v>146.38</v>
      </c>
      <c r="E16" s="63">
        <f t="shared" si="0"/>
        <v>146.65</v>
      </c>
    </row>
    <row r="17" spans="1:5" ht="21.75" customHeight="1" x14ac:dyDescent="0.3">
      <c r="A17" s="319" t="s">
        <v>389</v>
      </c>
      <c r="B17" s="148" t="s">
        <v>772</v>
      </c>
      <c r="C17" s="130">
        <v>152.63</v>
      </c>
      <c r="D17" s="274">
        <v>203.57</v>
      </c>
      <c r="E17" s="63">
        <f>C17+D17</f>
        <v>356.2</v>
      </c>
    </row>
    <row r="18" spans="1:5" ht="27.75" customHeight="1" x14ac:dyDescent="0.3">
      <c r="A18" s="319" t="s">
        <v>450</v>
      </c>
      <c r="B18" s="269" t="s">
        <v>773</v>
      </c>
      <c r="C18" s="130">
        <v>0.27</v>
      </c>
      <c r="D18" s="274">
        <v>209.13</v>
      </c>
      <c r="E18" s="63">
        <f t="shared" si="0"/>
        <v>209.4</v>
      </c>
    </row>
    <row r="19" spans="1:5" ht="24" customHeight="1" x14ac:dyDescent="0.3">
      <c r="A19" s="319" t="s">
        <v>815</v>
      </c>
      <c r="B19" s="269" t="s">
        <v>774</v>
      </c>
      <c r="C19" s="130">
        <v>152.63</v>
      </c>
      <c r="D19" s="274">
        <v>282.01</v>
      </c>
      <c r="E19" s="63">
        <f>C19+D19</f>
        <v>434.64</v>
      </c>
    </row>
    <row r="20" spans="1:5" x14ac:dyDescent="0.3">
      <c r="A20" s="319" t="s">
        <v>897</v>
      </c>
      <c r="B20" s="269" t="s">
        <v>775</v>
      </c>
      <c r="C20" s="130">
        <v>1.67</v>
      </c>
      <c r="D20" s="274">
        <v>282.01</v>
      </c>
      <c r="E20" s="63">
        <f t="shared" si="0"/>
        <v>283.68</v>
      </c>
    </row>
    <row r="21" spans="1:5" ht="37.5" x14ac:dyDescent="0.3">
      <c r="A21" s="319" t="s">
        <v>899</v>
      </c>
      <c r="B21" s="321" t="s">
        <v>776</v>
      </c>
      <c r="C21" s="130">
        <v>0.27</v>
      </c>
      <c r="D21" s="274">
        <v>209.13</v>
      </c>
      <c r="E21" s="63">
        <f t="shared" si="0"/>
        <v>209.4</v>
      </c>
    </row>
    <row r="22" spans="1:5" ht="37.5" x14ac:dyDescent="0.3">
      <c r="A22" s="319" t="s">
        <v>944</v>
      </c>
      <c r="B22" s="321" t="s">
        <v>777</v>
      </c>
      <c r="C22" s="130">
        <v>152.63</v>
      </c>
      <c r="D22" s="274">
        <v>282.01</v>
      </c>
      <c r="E22" s="63">
        <f>C22+D22</f>
        <v>434.64</v>
      </c>
    </row>
    <row r="23" spans="1:5" ht="37.5" x14ac:dyDescent="0.3">
      <c r="A23" s="319" t="s">
        <v>945</v>
      </c>
      <c r="B23" s="321" t="s">
        <v>778</v>
      </c>
      <c r="C23" s="130">
        <v>1.67</v>
      </c>
      <c r="D23" s="274">
        <v>282.01</v>
      </c>
      <c r="E23" s="63">
        <f t="shared" si="0"/>
        <v>283.68</v>
      </c>
    </row>
    <row r="24" spans="1:5" ht="56.25" x14ac:dyDescent="0.3">
      <c r="A24" s="319" t="s">
        <v>946</v>
      </c>
      <c r="B24" s="321" t="s">
        <v>779</v>
      </c>
      <c r="C24" s="130">
        <v>0.27</v>
      </c>
      <c r="D24" s="274">
        <v>209.13</v>
      </c>
      <c r="E24" s="63">
        <f t="shared" si="0"/>
        <v>209.4</v>
      </c>
    </row>
    <row r="25" spans="1:5" ht="27.75" customHeight="1" x14ac:dyDescent="0.3">
      <c r="A25" s="319" t="s">
        <v>947</v>
      </c>
      <c r="B25" s="321" t="s">
        <v>780</v>
      </c>
      <c r="C25" s="130">
        <v>0.27</v>
      </c>
      <c r="D25" s="274">
        <v>146.38</v>
      </c>
      <c r="E25" s="63">
        <f t="shared" si="0"/>
        <v>146.65</v>
      </c>
    </row>
    <row r="26" spans="1:5" ht="21.75" customHeight="1" x14ac:dyDescent="0.3">
      <c r="A26" s="319" t="s">
        <v>948</v>
      </c>
      <c r="B26" s="321" t="s">
        <v>781</v>
      </c>
      <c r="C26" s="130">
        <v>152.63</v>
      </c>
      <c r="D26" s="274">
        <v>203.57</v>
      </c>
      <c r="E26" s="63">
        <f>C26+D26</f>
        <v>356.2</v>
      </c>
    </row>
    <row r="27" spans="1:5" x14ac:dyDescent="0.3">
      <c r="A27" s="319" t="s">
        <v>949</v>
      </c>
      <c r="B27" s="321" t="s">
        <v>782</v>
      </c>
      <c r="C27" s="130">
        <v>1.67</v>
      </c>
      <c r="D27" s="274">
        <v>203.57</v>
      </c>
      <c r="E27" s="63">
        <f t="shared" si="0"/>
        <v>205.23999999999998</v>
      </c>
    </row>
    <row r="28" spans="1:5" ht="37.5" x14ac:dyDescent="0.3">
      <c r="A28" s="319" t="s">
        <v>950</v>
      </c>
      <c r="B28" s="321" t="s">
        <v>783</v>
      </c>
      <c r="C28" s="130">
        <v>0.27</v>
      </c>
      <c r="D28" s="274">
        <v>146.38</v>
      </c>
      <c r="E28" s="63">
        <f t="shared" si="0"/>
        <v>146.65</v>
      </c>
    </row>
    <row r="29" spans="1:5" ht="37.5" x14ac:dyDescent="0.3">
      <c r="A29" s="319" t="s">
        <v>951</v>
      </c>
      <c r="B29" s="321" t="s">
        <v>784</v>
      </c>
      <c r="C29" s="130">
        <v>152.63</v>
      </c>
      <c r="D29" s="274">
        <v>203.57</v>
      </c>
      <c r="E29" s="63">
        <f t="shared" ref="E29" si="1">C29+D29</f>
        <v>356.2</v>
      </c>
    </row>
    <row r="30" spans="1:5" ht="15.75" customHeight="1" x14ac:dyDescent="0.3">
      <c r="A30" s="319" t="s">
        <v>952</v>
      </c>
      <c r="B30" s="321" t="s">
        <v>785</v>
      </c>
      <c r="C30" s="130">
        <v>1.67</v>
      </c>
      <c r="D30" s="274">
        <v>203.57</v>
      </c>
      <c r="E30" s="63">
        <f t="shared" si="0"/>
        <v>205.23999999999998</v>
      </c>
    </row>
    <row r="31" spans="1:5" x14ac:dyDescent="0.3">
      <c r="A31" s="319" t="s">
        <v>953</v>
      </c>
      <c r="B31" s="321" t="s">
        <v>786</v>
      </c>
      <c r="C31" s="130">
        <v>0.27</v>
      </c>
      <c r="D31" s="274">
        <v>209.13</v>
      </c>
      <c r="E31" s="63">
        <f t="shared" si="0"/>
        <v>209.4</v>
      </c>
    </row>
    <row r="32" spans="1:5" x14ac:dyDescent="0.3">
      <c r="A32" s="319" t="s">
        <v>954</v>
      </c>
      <c r="B32" s="322" t="s">
        <v>787</v>
      </c>
      <c r="C32" s="130">
        <v>152.63</v>
      </c>
      <c r="D32" s="274">
        <v>282.01</v>
      </c>
      <c r="E32" s="63">
        <f t="shared" ref="E32" si="2">C32+D32</f>
        <v>434.64</v>
      </c>
    </row>
    <row r="33" spans="1:5" x14ac:dyDescent="0.3">
      <c r="A33" s="319" t="s">
        <v>955</v>
      </c>
      <c r="B33" s="322" t="s">
        <v>788</v>
      </c>
      <c r="C33" s="130">
        <v>1.67</v>
      </c>
      <c r="D33" s="274">
        <v>282.01</v>
      </c>
      <c r="E33" s="63">
        <f t="shared" si="0"/>
        <v>283.68</v>
      </c>
    </row>
    <row r="34" spans="1:5" ht="15" customHeight="1" x14ac:dyDescent="0.3">
      <c r="A34" s="319" t="s">
        <v>956</v>
      </c>
      <c r="B34" s="322" t="s">
        <v>789</v>
      </c>
      <c r="C34" s="130">
        <v>0.27</v>
      </c>
      <c r="D34" s="274">
        <v>209.13</v>
      </c>
      <c r="E34" s="63">
        <f t="shared" si="0"/>
        <v>209.4</v>
      </c>
    </row>
    <row r="35" spans="1:5" ht="18" customHeight="1" x14ac:dyDescent="0.3">
      <c r="A35" s="319" t="s">
        <v>957</v>
      </c>
      <c r="B35" s="322" t="s">
        <v>790</v>
      </c>
      <c r="C35" s="130">
        <v>152.63</v>
      </c>
      <c r="D35" s="274">
        <v>282.01</v>
      </c>
      <c r="E35" s="63">
        <f t="shared" ref="E35" si="3">C35+D35</f>
        <v>434.64</v>
      </c>
    </row>
    <row r="36" spans="1:5" x14ac:dyDescent="0.3">
      <c r="A36" s="319" t="s">
        <v>958</v>
      </c>
      <c r="B36" s="322" t="s">
        <v>791</v>
      </c>
      <c r="C36" s="130">
        <v>1.67</v>
      </c>
      <c r="D36" s="274">
        <v>282.01</v>
      </c>
      <c r="E36" s="63">
        <f t="shared" si="0"/>
        <v>283.68</v>
      </c>
    </row>
    <row r="37" spans="1:5" x14ac:dyDescent="0.3">
      <c r="A37" s="319" t="s">
        <v>959</v>
      </c>
      <c r="B37" s="323" t="s">
        <v>792</v>
      </c>
      <c r="C37" s="130">
        <v>0.27</v>
      </c>
      <c r="D37" s="366">
        <v>209.13</v>
      </c>
      <c r="E37" s="63">
        <f>C37+D37</f>
        <v>209.4</v>
      </c>
    </row>
    <row r="38" spans="1:5" x14ac:dyDescent="0.3">
      <c r="A38" s="319" t="s">
        <v>960</v>
      </c>
      <c r="B38" s="323" t="s">
        <v>793</v>
      </c>
      <c r="C38" s="130">
        <v>152.63</v>
      </c>
      <c r="D38" s="274">
        <v>282.01</v>
      </c>
      <c r="E38" s="63">
        <f t="shared" ref="E38:E40" si="4">C38+D38</f>
        <v>434.64</v>
      </c>
    </row>
    <row r="39" spans="1:5" x14ac:dyDescent="0.3">
      <c r="A39" s="319" t="s">
        <v>961</v>
      </c>
      <c r="B39" s="322" t="s">
        <v>794</v>
      </c>
      <c r="C39" s="130">
        <v>0.27</v>
      </c>
      <c r="D39" s="274">
        <v>209.13</v>
      </c>
      <c r="E39" s="63">
        <f t="shared" si="4"/>
        <v>209.4</v>
      </c>
    </row>
    <row r="40" spans="1:5" ht="16.5" customHeight="1" x14ac:dyDescent="0.3">
      <c r="A40" s="319" t="s">
        <v>962</v>
      </c>
      <c r="B40" s="322" t="s">
        <v>795</v>
      </c>
      <c r="C40" s="130">
        <v>152.63</v>
      </c>
      <c r="D40" s="274">
        <v>282.01</v>
      </c>
      <c r="E40" s="63">
        <f t="shared" si="4"/>
        <v>434.64</v>
      </c>
    </row>
    <row r="41" spans="1:5" ht="15.75" customHeight="1" x14ac:dyDescent="0.3">
      <c r="A41" s="319" t="s">
        <v>963</v>
      </c>
      <c r="B41" s="322" t="s">
        <v>796</v>
      </c>
      <c r="C41" s="130">
        <v>1.67</v>
      </c>
      <c r="D41" s="274">
        <v>282.01</v>
      </c>
      <c r="E41" s="63">
        <f t="shared" si="0"/>
        <v>283.68</v>
      </c>
    </row>
    <row r="42" spans="1:5" ht="15.75" customHeight="1" x14ac:dyDescent="0.3">
      <c r="A42" s="319" t="s">
        <v>964</v>
      </c>
      <c r="B42" s="323" t="s">
        <v>574</v>
      </c>
      <c r="C42" s="130"/>
      <c r="D42" s="274">
        <v>41.83</v>
      </c>
      <c r="E42" s="63">
        <f t="shared" si="0"/>
        <v>41.83</v>
      </c>
    </row>
    <row r="43" spans="1:5" ht="37.5" x14ac:dyDescent="0.3">
      <c r="A43" s="319" t="s">
        <v>965</v>
      </c>
      <c r="B43" s="323" t="s">
        <v>867</v>
      </c>
      <c r="C43" s="130"/>
      <c r="D43" s="274">
        <v>54.75</v>
      </c>
      <c r="E43" s="63">
        <f t="shared" si="0"/>
        <v>54.75</v>
      </c>
    </row>
    <row r="44" spans="1:5" x14ac:dyDescent="0.3">
      <c r="A44" s="319" t="s">
        <v>966</v>
      </c>
      <c r="B44" s="150" t="s">
        <v>147</v>
      </c>
      <c r="C44" s="130">
        <v>0.27</v>
      </c>
      <c r="D44" s="274">
        <v>188.24</v>
      </c>
      <c r="E44" s="63">
        <f t="shared" si="0"/>
        <v>188.51000000000002</v>
      </c>
    </row>
    <row r="45" spans="1:5" ht="37.5" x14ac:dyDescent="0.3">
      <c r="A45" s="319" t="s">
        <v>967</v>
      </c>
      <c r="B45" s="324" t="s">
        <v>797</v>
      </c>
      <c r="C45" s="130">
        <v>152.63</v>
      </c>
      <c r="D45" s="274">
        <v>276.82</v>
      </c>
      <c r="E45" s="63">
        <f>C45+D45</f>
        <v>429.45</v>
      </c>
    </row>
    <row r="46" spans="1:5" ht="37.5" x14ac:dyDescent="0.3">
      <c r="A46" s="319" t="s">
        <v>968</v>
      </c>
      <c r="B46" s="324" t="s">
        <v>798</v>
      </c>
      <c r="C46" s="130">
        <v>1.67</v>
      </c>
      <c r="D46" s="274">
        <v>276.82</v>
      </c>
      <c r="E46" s="63">
        <f t="shared" si="0"/>
        <v>278.49</v>
      </c>
    </row>
    <row r="47" spans="1:5" x14ac:dyDescent="0.3">
      <c r="A47" s="319" t="s">
        <v>969</v>
      </c>
      <c r="B47" s="323" t="s">
        <v>575</v>
      </c>
      <c r="C47" s="130">
        <v>0.14000000000000001</v>
      </c>
      <c r="D47" s="274">
        <v>41.83</v>
      </c>
      <c r="E47" s="63">
        <f t="shared" si="0"/>
        <v>41.97</v>
      </c>
    </row>
    <row r="48" spans="1:5" x14ac:dyDescent="0.3">
      <c r="A48" s="319" t="s">
        <v>970</v>
      </c>
      <c r="B48" s="323" t="s">
        <v>576</v>
      </c>
      <c r="C48" s="130"/>
      <c r="D48" s="274">
        <v>20.92</v>
      </c>
      <c r="E48" s="63">
        <f t="shared" si="0"/>
        <v>20.92</v>
      </c>
    </row>
    <row r="49" spans="1:5" x14ac:dyDescent="0.3">
      <c r="A49" s="319" t="s">
        <v>971</v>
      </c>
      <c r="B49" s="322" t="s">
        <v>530</v>
      </c>
      <c r="C49" s="130"/>
      <c r="D49" s="274">
        <v>69.78</v>
      </c>
      <c r="E49" s="63">
        <f t="shared" si="0"/>
        <v>69.78</v>
      </c>
    </row>
    <row r="50" spans="1:5" x14ac:dyDescent="0.3">
      <c r="A50" s="319" t="s">
        <v>972</v>
      </c>
      <c r="B50" s="322" t="s">
        <v>760</v>
      </c>
      <c r="C50" s="130"/>
      <c r="D50" s="274">
        <v>23.72</v>
      </c>
      <c r="E50" s="63">
        <f t="shared" si="0"/>
        <v>23.72</v>
      </c>
    </row>
    <row r="51" spans="1:5" x14ac:dyDescent="0.3">
      <c r="A51" s="319" t="s">
        <v>973</v>
      </c>
      <c r="B51" s="322" t="s">
        <v>761</v>
      </c>
      <c r="C51" s="130"/>
      <c r="D51" s="274">
        <v>23.72</v>
      </c>
      <c r="E51" s="63">
        <f t="shared" si="0"/>
        <v>23.72</v>
      </c>
    </row>
    <row r="52" spans="1:5" x14ac:dyDescent="0.3">
      <c r="A52" s="319" t="s">
        <v>974</v>
      </c>
      <c r="B52" s="322" t="s">
        <v>762</v>
      </c>
      <c r="C52" s="130"/>
      <c r="D52" s="274">
        <v>33.47</v>
      </c>
      <c r="E52" s="63">
        <f t="shared" si="0"/>
        <v>33.47</v>
      </c>
    </row>
    <row r="53" spans="1:5" x14ac:dyDescent="0.3">
      <c r="A53" s="319" t="s">
        <v>975</v>
      </c>
      <c r="B53" s="322" t="s">
        <v>763</v>
      </c>
      <c r="C53" s="130"/>
      <c r="D53" s="274">
        <v>33.47</v>
      </c>
      <c r="E53" s="63">
        <f t="shared" si="0"/>
        <v>33.47</v>
      </c>
    </row>
    <row r="54" spans="1:5" ht="37.5" x14ac:dyDescent="0.3">
      <c r="A54" s="319" t="s">
        <v>976</v>
      </c>
      <c r="B54" s="322" t="s">
        <v>806</v>
      </c>
      <c r="C54" s="130"/>
      <c r="D54" s="274">
        <v>69.78</v>
      </c>
      <c r="E54" s="63">
        <f t="shared" si="0"/>
        <v>69.78</v>
      </c>
    </row>
    <row r="55" spans="1:5" hidden="1" x14ac:dyDescent="0.3">
      <c r="A55" s="325"/>
      <c r="B55" s="322" t="s">
        <v>441</v>
      </c>
      <c r="C55" s="274"/>
      <c r="D55" s="63"/>
      <c r="E55" s="63"/>
    </row>
    <row r="56" spans="1:5" ht="19.5" hidden="1" x14ac:dyDescent="0.3">
      <c r="A56" s="325"/>
      <c r="B56" s="328" t="s">
        <v>611</v>
      </c>
      <c r="C56" s="320">
        <v>0.79</v>
      </c>
      <c r="D56" s="274"/>
      <c r="E56" s="63">
        <f t="shared" si="0"/>
        <v>0.79</v>
      </c>
    </row>
    <row r="57" spans="1:5" ht="19.5" hidden="1" x14ac:dyDescent="0.3">
      <c r="A57" s="325"/>
      <c r="B57" s="326" t="s">
        <v>870</v>
      </c>
      <c r="C57" s="327">
        <v>0.95</v>
      </c>
      <c r="D57" s="63"/>
      <c r="E57" s="63">
        <f t="shared" si="0"/>
        <v>0.95</v>
      </c>
    </row>
    <row r="58" spans="1:5" ht="34.5" customHeight="1" x14ac:dyDescent="0.3">
      <c r="B58" s="318" t="s">
        <v>38</v>
      </c>
      <c r="C58" s="381"/>
      <c r="E58" s="300" t="s">
        <v>661</v>
      </c>
    </row>
    <row r="59" spans="1:5" x14ac:dyDescent="0.3">
      <c r="C59" s="382"/>
    </row>
    <row r="60" spans="1:5" x14ac:dyDescent="0.3">
      <c r="C60" s="383"/>
    </row>
  </sheetData>
  <mergeCells count="5">
    <mergeCell ref="A7:E7"/>
    <mergeCell ref="A8:E8"/>
    <mergeCell ref="B11:E11"/>
    <mergeCell ref="B12:E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43"/>
  <sheetViews>
    <sheetView view="pageBreakPreview" zoomScale="60" zoomScaleNormal="100" workbookViewId="0">
      <selection activeCell="C39" sqref="C39"/>
    </sheetView>
  </sheetViews>
  <sheetFormatPr defaultColWidth="9.140625" defaultRowHeight="15" x14ac:dyDescent="0.25"/>
  <cols>
    <col min="1" max="1" width="12.85546875" style="81" customWidth="1"/>
    <col min="2" max="2" width="60.140625" style="81" customWidth="1"/>
    <col min="3" max="4" width="15.7109375" style="81" customWidth="1"/>
    <col min="5" max="5" width="19.140625" style="81" customWidth="1"/>
    <col min="6" max="16384" width="9.140625" style="81"/>
  </cols>
  <sheetData>
    <row r="1" spans="1:5" ht="18.75" x14ac:dyDescent="0.3">
      <c r="C1" s="96"/>
      <c r="D1" s="351"/>
      <c r="E1" s="351" t="s">
        <v>0</v>
      </c>
    </row>
    <row r="2" spans="1:5" ht="18.75" customHeight="1" x14ac:dyDescent="0.3">
      <c r="B2" s="216"/>
      <c r="C2" s="485" t="s">
        <v>35</v>
      </c>
      <c r="D2" s="485"/>
      <c r="E2" s="485"/>
    </row>
    <row r="3" spans="1:5" ht="18.75" x14ac:dyDescent="0.3">
      <c r="C3" s="96"/>
      <c r="D3" s="351"/>
      <c r="E3" s="351" t="s">
        <v>1</v>
      </c>
    </row>
    <row r="4" spans="1:5" ht="18.75" x14ac:dyDescent="0.3">
      <c r="C4" s="96"/>
      <c r="D4" s="351"/>
      <c r="E4" s="351" t="s">
        <v>567</v>
      </c>
    </row>
    <row r="5" spans="1:5" ht="18.75" x14ac:dyDescent="0.3">
      <c r="C5" s="96"/>
      <c r="D5" s="351"/>
      <c r="E5" s="351" t="s">
        <v>1179</v>
      </c>
    </row>
    <row r="7" spans="1:5" x14ac:dyDescent="0.25">
      <c r="A7" s="527" t="s">
        <v>2</v>
      </c>
      <c r="B7" s="527"/>
      <c r="C7" s="527"/>
      <c r="D7" s="527"/>
      <c r="E7" s="527"/>
    </row>
    <row r="8" spans="1:5" ht="21.75" customHeight="1" x14ac:dyDescent="0.25">
      <c r="A8" s="528" t="s">
        <v>1181</v>
      </c>
      <c r="B8" s="528"/>
      <c r="C8" s="528"/>
      <c r="D8" s="528"/>
      <c r="E8" s="528"/>
    </row>
    <row r="10" spans="1:5" ht="60" x14ac:dyDescent="0.25">
      <c r="A10" s="82" t="s">
        <v>5</v>
      </c>
      <c r="B10" s="83" t="s">
        <v>6</v>
      </c>
      <c r="C10" s="84" t="s">
        <v>438</v>
      </c>
      <c r="D10" s="180" t="s">
        <v>978</v>
      </c>
      <c r="E10" s="84" t="s">
        <v>440</v>
      </c>
    </row>
    <row r="11" spans="1:5" x14ac:dyDescent="0.25">
      <c r="A11" s="82">
        <v>1</v>
      </c>
      <c r="B11" s="190">
        <v>2</v>
      </c>
      <c r="C11" s="86">
        <v>3</v>
      </c>
      <c r="D11" s="86">
        <v>4</v>
      </c>
      <c r="E11" s="86">
        <v>5</v>
      </c>
    </row>
    <row r="12" spans="1:5" x14ac:dyDescent="0.25">
      <c r="A12" s="191" t="s">
        <v>4</v>
      </c>
      <c r="B12" s="529" t="s">
        <v>7</v>
      </c>
      <c r="C12" s="526"/>
      <c r="D12" s="526"/>
      <c r="E12" s="526"/>
    </row>
    <row r="13" spans="1:5" x14ac:dyDescent="0.25">
      <c r="A13" s="191" t="s">
        <v>8</v>
      </c>
      <c r="B13" s="529" t="s">
        <v>9</v>
      </c>
      <c r="C13" s="526"/>
      <c r="D13" s="526"/>
      <c r="E13" s="526"/>
    </row>
    <row r="14" spans="1:5" ht="15" customHeight="1" x14ac:dyDescent="0.25">
      <c r="A14" s="192" t="s">
        <v>10</v>
      </c>
      <c r="B14" s="193" t="s">
        <v>3</v>
      </c>
      <c r="C14" s="194">
        <v>3.79</v>
      </c>
      <c r="D14" s="194">
        <v>59.11</v>
      </c>
      <c r="E14" s="194">
        <f>C14+D14</f>
        <v>62.9</v>
      </c>
    </row>
    <row r="15" spans="1:5" ht="15" customHeight="1" x14ac:dyDescent="0.25">
      <c r="A15" s="192" t="s">
        <v>11</v>
      </c>
      <c r="B15" s="193" t="s">
        <v>12</v>
      </c>
      <c r="C15" s="194">
        <v>3.79</v>
      </c>
      <c r="D15" s="194">
        <v>88.54</v>
      </c>
      <c r="E15" s="194">
        <f t="shared" ref="E15:E20" si="0">C15+D15</f>
        <v>92.330000000000013</v>
      </c>
    </row>
    <row r="16" spans="1:5" ht="15" customHeight="1" x14ac:dyDescent="0.25">
      <c r="A16" s="192" t="s">
        <v>13</v>
      </c>
      <c r="B16" s="193" t="s">
        <v>14</v>
      </c>
      <c r="C16" s="194">
        <v>3.79</v>
      </c>
      <c r="D16" s="194">
        <v>132.81</v>
      </c>
      <c r="E16" s="194">
        <f t="shared" si="0"/>
        <v>136.6</v>
      </c>
    </row>
    <row r="17" spans="1:5" ht="15" customHeight="1" x14ac:dyDescent="0.25">
      <c r="A17" s="192" t="s">
        <v>15</v>
      </c>
      <c r="B17" s="193" t="s">
        <v>16</v>
      </c>
      <c r="C17" s="194">
        <v>4.88</v>
      </c>
      <c r="D17" s="194">
        <v>132.91</v>
      </c>
      <c r="E17" s="194">
        <f t="shared" si="0"/>
        <v>137.79</v>
      </c>
    </row>
    <row r="18" spans="1:5" ht="15" customHeight="1" x14ac:dyDescent="0.25">
      <c r="A18" s="192" t="s">
        <v>377</v>
      </c>
      <c r="B18" s="193" t="s">
        <v>17</v>
      </c>
      <c r="C18" s="194">
        <v>3.37</v>
      </c>
      <c r="D18" s="194">
        <v>74.5</v>
      </c>
      <c r="E18" s="194">
        <f t="shared" si="0"/>
        <v>77.87</v>
      </c>
    </row>
    <row r="19" spans="1:5" ht="15" customHeight="1" x14ac:dyDescent="0.25">
      <c r="A19" s="192" t="s">
        <v>378</v>
      </c>
      <c r="B19" s="193" t="s">
        <v>18</v>
      </c>
      <c r="C19" s="194">
        <v>2.33</v>
      </c>
      <c r="D19" s="194">
        <v>134.4</v>
      </c>
      <c r="E19" s="194">
        <f t="shared" si="0"/>
        <v>136.73000000000002</v>
      </c>
    </row>
    <row r="20" spans="1:5" ht="15" customHeight="1" x14ac:dyDescent="0.25">
      <c r="A20" s="192" t="s">
        <v>19</v>
      </c>
      <c r="B20" s="193" t="s">
        <v>20</v>
      </c>
      <c r="C20" s="194">
        <v>2.52</v>
      </c>
      <c r="D20" s="194">
        <v>254.21</v>
      </c>
      <c r="E20" s="194">
        <f t="shared" si="0"/>
        <v>256.73</v>
      </c>
    </row>
    <row r="21" spans="1:5" x14ac:dyDescent="0.25">
      <c r="A21" s="377" t="s">
        <v>21</v>
      </c>
      <c r="B21" s="376"/>
      <c r="C21" s="384"/>
      <c r="D21" s="376"/>
      <c r="E21" s="376"/>
    </row>
    <row r="22" spans="1:5" ht="15" customHeight="1" x14ac:dyDescent="0.25">
      <c r="A22" s="192" t="s">
        <v>22</v>
      </c>
      <c r="B22" s="193" t="s">
        <v>3</v>
      </c>
      <c r="C22" s="194">
        <v>3.79</v>
      </c>
      <c r="D22" s="194">
        <v>132.81</v>
      </c>
      <c r="E22" s="194">
        <f>C22+D22</f>
        <v>136.6</v>
      </c>
    </row>
    <row r="23" spans="1:5" ht="15" customHeight="1" x14ac:dyDescent="0.25">
      <c r="A23" s="192" t="s">
        <v>256</v>
      </c>
      <c r="B23" s="193" t="s">
        <v>12</v>
      </c>
      <c r="C23" s="194">
        <v>3.79</v>
      </c>
      <c r="D23" s="194">
        <v>132.81</v>
      </c>
      <c r="E23" s="194">
        <f t="shared" ref="E23:E29" si="1">C23+D23</f>
        <v>136.6</v>
      </c>
    </row>
    <row r="24" spans="1:5" ht="15" customHeight="1" x14ac:dyDescent="0.25">
      <c r="A24" s="195" t="s">
        <v>23</v>
      </c>
      <c r="B24" s="193" t="s">
        <v>14</v>
      </c>
      <c r="C24" s="194">
        <v>3.79</v>
      </c>
      <c r="D24" s="194">
        <v>177.08</v>
      </c>
      <c r="E24" s="194">
        <f t="shared" si="1"/>
        <v>180.87</v>
      </c>
    </row>
    <row r="25" spans="1:5" x14ac:dyDescent="0.25">
      <c r="A25" s="192" t="s">
        <v>24</v>
      </c>
      <c r="B25" s="193" t="s">
        <v>25</v>
      </c>
      <c r="C25" s="194">
        <v>3.79</v>
      </c>
      <c r="D25" s="194">
        <v>218.91</v>
      </c>
      <c r="E25" s="194">
        <f t="shared" si="1"/>
        <v>222.7</v>
      </c>
    </row>
    <row r="26" spans="1:5" ht="15" customHeight="1" x14ac:dyDescent="0.25">
      <c r="A26" s="192" t="s">
        <v>26</v>
      </c>
      <c r="B26" s="193" t="s">
        <v>16</v>
      </c>
      <c r="C26" s="194">
        <v>4.88</v>
      </c>
      <c r="D26" s="194">
        <v>133.49</v>
      </c>
      <c r="E26" s="194">
        <f t="shared" si="1"/>
        <v>138.37</v>
      </c>
    </row>
    <row r="27" spans="1:5" ht="15" customHeight="1" x14ac:dyDescent="0.25">
      <c r="A27" s="192" t="s">
        <v>27</v>
      </c>
      <c r="B27" s="193" t="s">
        <v>17</v>
      </c>
      <c r="C27" s="194">
        <v>3.37</v>
      </c>
      <c r="D27" s="194">
        <v>89.09</v>
      </c>
      <c r="E27" s="194">
        <f t="shared" si="1"/>
        <v>92.460000000000008</v>
      </c>
    </row>
    <row r="28" spans="1:5" ht="15" customHeight="1" x14ac:dyDescent="0.25">
      <c r="A28" s="192" t="s">
        <v>28</v>
      </c>
      <c r="B28" s="193" t="s">
        <v>18</v>
      </c>
      <c r="C28" s="194">
        <v>2.33</v>
      </c>
      <c r="D28" s="194">
        <v>224.01</v>
      </c>
      <c r="E28" s="194">
        <f t="shared" si="1"/>
        <v>226.34</v>
      </c>
    </row>
    <row r="29" spans="1:5" ht="15" customHeight="1" x14ac:dyDescent="0.25">
      <c r="A29" s="192" t="s">
        <v>29</v>
      </c>
      <c r="B29" s="193" t="s">
        <v>20</v>
      </c>
      <c r="C29" s="194">
        <v>2.52</v>
      </c>
      <c r="D29" s="194">
        <v>404.23</v>
      </c>
      <c r="E29" s="194">
        <f t="shared" si="1"/>
        <v>406.75</v>
      </c>
    </row>
    <row r="30" spans="1:5" ht="24.75" customHeight="1" x14ac:dyDescent="0.25">
      <c r="A30" s="530" t="s">
        <v>30</v>
      </c>
      <c r="B30" s="526"/>
      <c r="C30" s="526"/>
      <c r="D30" s="526"/>
      <c r="E30" s="526"/>
    </row>
    <row r="31" spans="1:5" ht="33" customHeight="1" x14ac:dyDescent="0.25">
      <c r="A31" s="196" t="s">
        <v>31</v>
      </c>
      <c r="B31" s="197" t="s">
        <v>32</v>
      </c>
      <c r="C31" s="245">
        <v>0</v>
      </c>
      <c r="D31" s="201">
        <v>50.51</v>
      </c>
      <c r="E31" s="201">
        <f>C31+D31</f>
        <v>50.51</v>
      </c>
    </row>
    <row r="32" spans="1:5" ht="30.75" customHeight="1" x14ac:dyDescent="0.25">
      <c r="A32" s="196" t="s">
        <v>33</v>
      </c>
      <c r="B32" s="197" t="s">
        <v>34</v>
      </c>
      <c r="C32" s="245">
        <v>0</v>
      </c>
      <c r="D32" s="201">
        <v>50.51</v>
      </c>
      <c r="E32" s="201">
        <f>C32+D32</f>
        <v>50.51</v>
      </c>
    </row>
    <row r="33" spans="1:5" x14ac:dyDescent="0.25">
      <c r="A33" s="525" t="s">
        <v>353</v>
      </c>
      <c r="B33" s="526"/>
      <c r="C33" s="526"/>
      <c r="D33" s="526"/>
      <c r="E33" s="526"/>
    </row>
    <row r="34" spans="1:5" x14ac:dyDescent="0.25">
      <c r="A34" s="92" t="s">
        <v>354</v>
      </c>
      <c r="B34" s="92" t="s">
        <v>355</v>
      </c>
      <c r="C34" s="194">
        <v>10.8</v>
      </c>
      <c r="D34" s="194">
        <v>266.10000000000002</v>
      </c>
      <c r="E34" s="194">
        <f>C34+D34</f>
        <v>276.90000000000003</v>
      </c>
    </row>
    <row r="35" spans="1:5" x14ac:dyDescent="0.25">
      <c r="A35" s="92" t="s">
        <v>356</v>
      </c>
      <c r="B35" s="92" t="s">
        <v>357</v>
      </c>
      <c r="C35" s="194">
        <v>10.8</v>
      </c>
      <c r="D35" s="194">
        <v>266.10000000000002</v>
      </c>
      <c r="E35" s="194">
        <f t="shared" ref="E35:E38" si="2">C35+D35</f>
        <v>276.90000000000003</v>
      </c>
    </row>
    <row r="36" spans="1:5" x14ac:dyDescent="0.25">
      <c r="A36" s="92" t="s">
        <v>358</v>
      </c>
      <c r="B36" s="92" t="s">
        <v>359</v>
      </c>
      <c r="C36" s="194">
        <v>3.83</v>
      </c>
      <c r="D36" s="194">
        <v>450.05</v>
      </c>
      <c r="E36" s="194">
        <f t="shared" si="2"/>
        <v>453.88</v>
      </c>
    </row>
    <row r="37" spans="1:5" x14ac:dyDescent="0.25">
      <c r="A37" s="198" t="s">
        <v>245</v>
      </c>
      <c r="B37" s="92" t="s">
        <v>379</v>
      </c>
      <c r="C37" s="201">
        <v>21.72</v>
      </c>
      <c r="D37" s="201">
        <v>440.09</v>
      </c>
      <c r="E37" s="201">
        <f t="shared" si="2"/>
        <v>461.80999999999995</v>
      </c>
    </row>
    <row r="38" spans="1:5" ht="30" x14ac:dyDescent="0.25">
      <c r="A38" s="92" t="s">
        <v>246</v>
      </c>
      <c r="B38" s="92" t="s">
        <v>380</v>
      </c>
      <c r="C38" s="201">
        <v>21.72</v>
      </c>
      <c r="D38" s="367">
        <v>495.02</v>
      </c>
      <c r="E38" s="201">
        <f t="shared" si="2"/>
        <v>516.74</v>
      </c>
    </row>
    <row r="39" spans="1:5" ht="75" x14ac:dyDescent="0.25">
      <c r="A39" s="199" t="s">
        <v>238</v>
      </c>
      <c r="B39" s="199" t="s">
        <v>528</v>
      </c>
      <c r="C39" s="200" t="s">
        <v>607</v>
      </c>
      <c r="D39" s="201">
        <v>613.61</v>
      </c>
      <c r="E39" s="201">
        <f>D39</f>
        <v>613.61</v>
      </c>
    </row>
    <row r="40" spans="1:5" x14ac:dyDescent="0.25">
      <c r="A40" s="92" t="s">
        <v>240</v>
      </c>
      <c r="B40" s="202" t="s">
        <v>529</v>
      </c>
      <c r="C40" s="289">
        <v>19.100000000000001</v>
      </c>
      <c r="D40" s="201">
        <v>476.64</v>
      </c>
      <c r="E40" s="201">
        <f t="shared" ref="E40" si="3">C40+D40</f>
        <v>495.74</v>
      </c>
    </row>
    <row r="41" spans="1:5" ht="75" x14ac:dyDescent="0.25">
      <c r="A41" s="244" t="s">
        <v>241</v>
      </c>
      <c r="B41" s="244" t="s">
        <v>632</v>
      </c>
      <c r="C41" s="200" t="s">
        <v>607</v>
      </c>
      <c r="D41" s="214">
        <v>105.08</v>
      </c>
      <c r="E41" s="214">
        <f>D41</f>
        <v>105.08</v>
      </c>
    </row>
    <row r="43" spans="1:5" x14ac:dyDescent="0.25">
      <c r="B43" s="81" t="s">
        <v>37</v>
      </c>
      <c r="E43" s="81" t="s">
        <v>661</v>
      </c>
    </row>
  </sheetData>
  <mergeCells count="7">
    <mergeCell ref="C2:E2"/>
    <mergeCell ref="A33:E33"/>
    <mergeCell ref="A7:E7"/>
    <mergeCell ref="A8:E8"/>
    <mergeCell ref="B12:E12"/>
    <mergeCell ref="B13:E13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304"/>
  <sheetViews>
    <sheetView view="pageBreakPreview" topLeftCell="A88" zoomScale="60" zoomScaleNormal="80" workbookViewId="0">
      <selection activeCell="B291" sqref="B291"/>
    </sheetView>
  </sheetViews>
  <sheetFormatPr defaultColWidth="9.140625" defaultRowHeight="18.75" x14ac:dyDescent="0.3"/>
  <cols>
    <col min="1" max="1" width="8.85546875" style="54" customWidth="1"/>
    <col min="2" max="2" width="100.7109375" style="53" customWidth="1"/>
    <col min="3" max="3" width="33" style="205" customWidth="1"/>
    <col min="4" max="4" width="41" style="96" customWidth="1"/>
    <col min="5" max="5" width="34.7109375" style="96" customWidth="1"/>
    <col min="6" max="6" width="21.5703125" style="53" customWidth="1"/>
    <col min="7" max="7" width="20.140625" style="53" customWidth="1"/>
    <col min="8" max="16384" width="9.140625" style="53"/>
  </cols>
  <sheetData>
    <row r="1" spans="1:5" x14ac:dyDescent="0.3">
      <c r="A1" s="140"/>
      <c r="B1" s="96"/>
      <c r="C1" s="96"/>
      <c r="D1" s="351"/>
      <c r="E1" s="351" t="s">
        <v>0</v>
      </c>
    </row>
    <row r="2" spans="1:5" x14ac:dyDescent="0.3">
      <c r="A2" s="140"/>
      <c r="B2" s="215"/>
      <c r="C2" s="485" t="s">
        <v>35</v>
      </c>
      <c r="D2" s="485"/>
      <c r="E2" s="485"/>
    </row>
    <row r="3" spans="1:5" x14ac:dyDescent="0.3">
      <c r="A3" s="140"/>
      <c r="B3" s="96"/>
      <c r="C3" s="96"/>
      <c r="D3" s="351"/>
      <c r="E3" s="351" t="s">
        <v>1</v>
      </c>
    </row>
    <row r="4" spans="1:5" x14ac:dyDescent="0.3">
      <c r="A4" s="140"/>
      <c r="B4" s="96"/>
      <c r="C4" s="96"/>
      <c r="D4" s="351"/>
      <c r="E4" s="351" t="s">
        <v>567</v>
      </c>
    </row>
    <row r="5" spans="1:5" x14ac:dyDescent="0.3">
      <c r="A5" s="140"/>
      <c r="B5" s="96"/>
      <c r="C5" s="96"/>
      <c r="D5" s="351"/>
      <c r="E5" s="351" t="s">
        <v>1182</v>
      </c>
    </row>
    <row r="6" spans="1:5" x14ac:dyDescent="0.3">
      <c r="A6" s="521" t="s">
        <v>2</v>
      </c>
      <c r="B6" s="521"/>
      <c r="C6" s="521"/>
      <c r="D6" s="521"/>
      <c r="E6" s="521"/>
    </row>
    <row r="7" spans="1:5" ht="47.25" customHeight="1" x14ac:dyDescent="0.3">
      <c r="A7" s="532" t="s">
        <v>1183</v>
      </c>
      <c r="B7" s="532"/>
      <c r="C7" s="532"/>
      <c r="D7" s="532"/>
      <c r="E7" s="532"/>
    </row>
    <row r="8" spans="1:5" ht="56.25" x14ac:dyDescent="0.3">
      <c r="A8" s="141" t="s">
        <v>5</v>
      </c>
      <c r="B8" s="142" t="s">
        <v>6</v>
      </c>
      <c r="C8" s="206" t="s">
        <v>438</v>
      </c>
      <c r="D8" s="180" t="s">
        <v>978</v>
      </c>
      <c r="E8" s="101" t="s">
        <v>440</v>
      </c>
    </row>
    <row r="9" spans="1:5" x14ac:dyDescent="0.3">
      <c r="A9" s="143">
        <v>1</v>
      </c>
      <c r="B9" s="144">
        <v>2</v>
      </c>
      <c r="C9" s="330">
        <v>3</v>
      </c>
      <c r="D9" s="171">
        <v>4</v>
      </c>
      <c r="E9" s="171">
        <v>5</v>
      </c>
    </row>
    <row r="10" spans="1:5" x14ac:dyDescent="0.3">
      <c r="A10" s="536" t="s">
        <v>592</v>
      </c>
      <c r="B10" s="536"/>
      <c r="C10" s="536"/>
      <c r="D10" s="536"/>
      <c r="E10" s="536"/>
    </row>
    <row r="11" spans="1:5" x14ac:dyDescent="0.3">
      <c r="A11" s="146">
        <v>1</v>
      </c>
      <c r="B11" s="189" t="s">
        <v>415</v>
      </c>
      <c r="C11" s="331"/>
      <c r="D11" s="332"/>
      <c r="E11" s="332"/>
    </row>
    <row r="12" spans="1:5" x14ac:dyDescent="0.3">
      <c r="A12" s="147" t="s">
        <v>386</v>
      </c>
      <c r="B12" s="148" t="s">
        <v>261</v>
      </c>
      <c r="C12" s="203"/>
      <c r="D12" s="232">
        <v>311.3</v>
      </c>
      <c r="E12" s="233">
        <f>C12+D12</f>
        <v>311.3</v>
      </c>
    </row>
    <row r="13" spans="1:5" x14ac:dyDescent="0.3">
      <c r="A13" s="147" t="s">
        <v>145</v>
      </c>
      <c r="B13" s="148" t="s">
        <v>262</v>
      </c>
      <c r="C13" s="203"/>
      <c r="D13" s="232">
        <v>359.78</v>
      </c>
      <c r="E13" s="233">
        <f t="shared" ref="E13:E18" si="0">C13+D13</f>
        <v>359.78</v>
      </c>
    </row>
    <row r="14" spans="1:5" x14ac:dyDescent="0.3">
      <c r="A14" s="147" t="s">
        <v>387</v>
      </c>
      <c r="B14" s="148" t="s">
        <v>263</v>
      </c>
      <c r="C14" s="203"/>
      <c r="D14" s="232">
        <v>265.07</v>
      </c>
      <c r="E14" s="233">
        <f t="shared" si="0"/>
        <v>265.07</v>
      </c>
    </row>
    <row r="15" spans="1:5" s="267" customFormat="1" ht="37.5" x14ac:dyDescent="0.3">
      <c r="A15" s="147" t="s">
        <v>388</v>
      </c>
      <c r="B15" s="148" t="s">
        <v>586</v>
      </c>
      <c r="C15" s="476">
        <v>32.4</v>
      </c>
      <c r="D15" s="265">
        <v>401.81</v>
      </c>
      <c r="E15" s="266">
        <f t="shared" si="0"/>
        <v>434.21</v>
      </c>
    </row>
    <row r="16" spans="1:5" s="267" customFormat="1" ht="37.5" x14ac:dyDescent="0.3">
      <c r="A16" s="147" t="s">
        <v>389</v>
      </c>
      <c r="B16" s="148" t="s">
        <v>587</v>
      </c>
      <c r="C16" s="476">
        <v>32.4</v>
      </c>
      <c r="D16" s="265">
        <v>301.49</v>
      </c>
      <c r="E16" s="266">
        <f t="shared" si="0"/>
        <v>333.89</v>
      </c>
    </row>
    <row r="17" spans="1:5" s="267" customFormat="1" ht="57.75" customHeight="1" x14ac:dyDescent="0.3">
      <c r="A17" s="147" t="s">
        <v>450</v>
      </c>
      <c r="B17" s="148" t="s">
        <v>588</v>
      </c>
      <c r="C17" s="476">
        <v>60.53</v>
      </c>
      <c r="D17" s="265">
        <v>334.84</v>
      </c>
      <c r="E17" s="266">
        <f t="shared" si="0"/>
        <v>395.37</v>
      </c>
    </row>
    <row r="18" spans="1:5" s="267" customFormat="1" x14ac:dyDescent="0.3">
      <c r="A18" s="147" t="s">
        <v>815</v>
      </c>
      <c r="B18" s="148" t="s">
        <v>816</v>
      </c>
      <c r="C18" s="314"/>
      <c r="D18" s="265">
        <v>489.27</v>
      </c>
      <c r="E18" s="266">
        <f t="shared" si="0"/>
        <v>489.27</v>
      </c>
    </row>
    <row r="19" spans="1:5" s="267" customFormat="1" x14ac:dyDescent="0.3">
      <c r="A19" s="149" t="s">
        <v>253</v>
      </c>
      <c r="B19" s="150" t="s">
        <v>416</v>
      </c>
      <c r="C19" s="270"/>
      <c r="D19" s="265"/>
      <c r="E19" s="268"/>
    </row>
    <row r="20" spans="1:5" ht="37.5" x14ac:dyDescent="0.3">
      <c r="A20" s="147" t="s">
        <v>148</v>
      </c>
      <c r="B20" s="151" t="s">
        <v>264</v>
      </c>
      <c r="C20" s="203"/>
      <c r="D20" s="232">
        <v>672.95</v>
      </c>
      <c r="E20" s="233">
        <f>C20+D20</f>
        <v>672.95</v>
      </c>
    </row>
    <row r="21" spans="1:5" ht="37.5" x14ac:dyDescent="0.3">
      <c r="A21" s="147" t="s">
        <v>405</v>
      </c>
      <c r="B21" s="151" t="s">
        <v>351</v>
      </c>
      <c r="C21" s="203"/>
      <c r="D21" s="232">
        <v>672.95</v>
      </c>
      <c r="E21" s="233">
        <f t="shared" ref="E21:E23" si="1">C21+D21</f>
        <v>672.95</v>
      </c>
    </row>
    <row r="22" spans="1:5" ht="37.5" x14ac:dyDescent="0.3">
      <c r="A22" s="147" t="s">
        <v>390</v>
      </c>
      <c r="B22" s="151" t="s">
        <v>265</v>
      </c>
      <c r="C22" s="203"/>
      <c r="D22" s="232">
        <v>528.69000000000005</v>
      </c>
      <c r="E22" s="233">
        <f t="shared" si="1"/>
        <v>528.69000000000005</v>
      </c>
    </row>
    <row r="23" spans="1:5" ht="37.5" x14ac:dyDescent="0.3">
      <c r="A23" s="147" t="s">
        <v>391</v>
      </c>
      <c r="B23" s="151" t="s">
        <v>266</v>
      </c>
      <c r="C23" s="203"/>
      <c r="D23" s="232">
        <v>528.69000000000005</v>
      </c>
      <c r="E23" s="233">
        <f t="shared" si="1"/>
        <v>528.69000000000005</v>
      </c>
    </row>
    <row r="24" spans="1:5" x14ac:dyDescent="0.3">
      <c r="A24" s="152"/>
      <c r="B24" s="329" t="s">
        <v>403</v>
      </c>
      <c r="C24" s="207"/>
      <c r="D24" s="235"/>
      <c r="E24" s="235"/>
    </row>
    <row r="25" spans="1:5" x14ac:dyDescent="0.3">
      <c r="A25" s="153" t="s">
        <v>39</v>
      </c>
      <c r="B25" s="150" t="s">
        <v>417</v>
      </c>
      <c r="C25" s="208"/>
      <c r="D25" s="236"/>
      <c r="E25" s="236"/>
    </row>
    <row r="26" spans="1:5" x14ac:dyDescent="0.3">
      <c r="A26" s="154" t="s">
        <v>386</v>
      </c>
      <c r="B26" s="151" t="s">
        <v>274</v>
      </c>
      <c r="C26" s="203"/>
      <c r="D26" s="232">
        <v>702.89</v>
      </c>
      <c r="E26" s="233">
        <f>C26+D26</f>
        <v>702.89</v>
      </c>
    </row>
    <row r="27" spans="1:5" x14ac:dyDescent="0.3">
      <c r="A27" s="154" t="s">
        <v>145</v>
      </c>
      <c r="B27" s="151" t="s">
        <v>424</v>
      </c>
      <c r="C27" s="203"/>
      <c r="D27" s="232">
        <v>523.16999999999996</v>
      </c>
      <c r="E27" s="233">
        <f t="shared" ref="E27:E31" si="2">C27+D27</f>
        <v>523.16999999999996</v>
      </c>
    </row>
    <row r="28" spans="1:5" x14ac:dyDescent="0.3">
      <c r="A28" s="154" t="s">
        <v>387</v>
      </c>
      <c r="B28" s="151" t="s">
        <v>275</v>
      </c>
      <c r="C28" s="203"/>
      <c r="D28" s="232">
        <v>941.71</v>
      </c>
      <c r="E28" s="233">
        <f t="shared" si="2"/>
        <v>941.71</v>
      </c>
    </row>
    <row r="29" spans="1:5" x14ac:dyDescent="0.3">
      <c r="A29" s="154" t="s">
        <v>388</v>
      </c>
      <c r="B29" s="151" t="s">
        <v>277</v>
      </c>
      <c r="C29" s="203"/>
      <c r="D29" s="232">
        <v>252.41</v>
      </c>
      <c r="E29" s="233">
        <f t="shared" si="2"/>
        <v>252.41</v>
      </c>
    </row>
    <row r="30" spans="1:5" x14ac:dyDescent="0.3">
      <c r="A30" s="154" t="s">
        <v>389</v>
      </c>
      <c r="B30" s="151" t="s">
        <v>279</v>
      </c>
      <c r="C30" s="203"/>
      <c r="D30" s="232">
        <v>425.87</v>
      </c>
      <c r="E30" s="233">
        <f t="shared" si="2"/>
        <v>425.87</v>
      </c>
    </row>
    <row r="31" spans="1:5" x14ac:dyDescent="0.3">
      <c r="A31" s="154" t="s">
        <v>450</v>
      </c>
      <c r="B31" s="151" t="s">
        <v>425</v>
      </c>
      <c r="C31" s="203"/>
      <c r="D31" s="232">
        <v>688.65</v>
      </c>
      <c r="E31" s="233">
        <f t="shared" si="2"/>
        <v>688.65</v>
      </c>
    </row>
    <row r="32" spans="1:5" x14ac:dyDescent="0.3">
      <c r="A32" s="155" t="s">
        <v>242</v>
      </c>
      <c r="B32" s="156" t="s">
        <v>418</v>
      </c>
      <c r="C32" s="203"/>
      <c r="D32" s="232"/>
      <c r="E32" s="234"/>
    </row>
    <row r="33" spans="1:5" x14ac:dyDescent="0.3">
      <c r="A33" s="154" t="s">
        <v>148</v>
      </c>
      <c r="B33" s="151" t="s">
        <v>276</v>
      </c>
      <c r="C33" s="203"/>
      <c r="D33" s="232">
        <v>1053.74</v>
      </c>
      <c r="E33" s="233">
        <f>C33+D33</f>
        <v>1053.74</v>
      </c>
    </row>
    <row r="34" spans="1:5" x14ac:dyDescent="0.3">
      <c r="A34" s="155" t="s">
        <v>254</v>
      </c>
      <c r="B34" s="157" t="s">
        <v>419</v>
      </c>
      <c r="D34" s="237"/>
      <c r="E34" s="234"/>
    </row>
    <row r="35" spans="1:5" x14ac:dyDescent="0.3">
      <c r="A35" s="154" t="s">
        <v>192</v>
      </c>
      <c r="B35" s="151" t="s">
        <v>280</v>
      </c>
      <c r="C35" s="203"/>
      <c r="D35" s="232">
        <v>273.77</v>
      </c>
      <c r="E35" s="233">
        <f>C35+D35</f>
        <v>273.77</v>
      </c>
    </row>
    <row r="36" spans="1:5" x14ac:dyDescent="0.3">
      <c r="A36" s="154" t="s">
        <v>393</v>
      </c>
      <c r="B36" s="151" t="s">
        <v>281</v>
      </c>
      <c r="C36" s="203"/>
      <c r="D36" s="232">
        <v>241.62</v>
      </c>
      <c r="E36" s="233">
        <f t="shared" ref="E36:E41" si="3">C36+D36</f>
        <v>241.62</v>
      </c>
    </row>
    <row r="37" spans="1:5" x14ac:dyDescent="0.3">
      <c r="A37" s="154" t="s">
        <v>394</v>
      </c>
      <c r="B37" s="151" t="s">
        <v>282</v>
      </c>
      <c r="C37" s="203"/>
      <c r="D37" s="232">
        <v>273.77</v>
      </c>
      <c r="E37" s="233">
        <f t="shared" si="3"/>
        <v>273.77</v>
      </c>
    </row>
    <row r="38" spans="1:5" x14ac:dyDescent="0.3">
      <c r="A38" s="154" t="s">
        <v>406</v>
      </c>
      <c r="B38" s="151" t="s">
        <v>284</v>
      </c>
      <c r="C38" s="203"/>
      <c r="D38" s="232">
        <v>273.77</v>
      </c>
      <c r="E38" s="233">
        <f t="shared" si="3"/>
        <v>273.77</v>
      </c>
    </row>
    <row r="39" spans="1:5" x14ac:dyDescent="0.3">
      <c r="A39" s="154" t="s">
        <v>451</v>
      </c>
      <c r="B39" s="151" t="s">
        <v>278</v>
      </c>
      <c r="C39" s="203"/>
      <c r="D39" s="232">
        <v>252.41</v>
      </c>
      <c r="E39" s="233">
        <f t="shared" si="3"/>
        <v>252.41</v>
      </c>
    </row>
    <row r="40" spans="1:5" x14ac:dyDescent="0.3">
      <c r="A40" s="154" t="s">
        <v>452</v>
      </c>
      <c r="B40" s="151" t="s">
        <v>301</v>
      </c>
      <c r="C40" s="203"/>
      <c r="D40" s="232">
        <v>557.26</v>
      </c>
      <c r="E40" s="233">
        <f t="shared" si="3"/>
        <v>557.26</v>
      </c>
    </row>
    <row r="41" spans="1:5" x14ac:dyDescent="0.3">
      <c r="A41" s="154" t="s">
        <v>453</v>
      </c>
      <c r="B41" s="151" t="s">
        <v>283</v>
      </c>
      <c r="C41" s="203"/>
      <c r="D41" s="232">
        <v>280.89</v>
      </c>
      <c r="E41" s="233">
        <f t="shared" si="3"/>
        <v>280.89</v>
      </c>
    </row>
    <row r="42" spans="1:5" x14ac:dyDescent="0.3">
      <c r="A42" s="155" t="s">
        <v>373</v>
      </c>
      <c r="B42" s="158" t="s">
        <v>420</v>
      </c>
      <c r="C42" s="209"/>
      <c r="D42" s="232"/>
      <c r="E42" s="234"/>
    </row>
    <row r="43" spans="1:5" x14ac:dyDescent="0.3">
      <c r="A43" s="159" t="s">
        <v>407</v>
      </c>
      <c r="B43" s="151" t="s">
        <v>286</v>
      </c>
      <c r="C43" s="203"/>
      <c r="D43" s="232">
        <v>688.65</v>
      </c>
      <c r="E43" s="233">
        <f>C43+D43</f>
        <v>688.65</v>
      </c>
    </row>
    <row r="44" spans="1:5" x14ac:dyDescent="0.3">
      <c r="A44" s="159" t="s">
        <v>408</v>
      </c>
      <c r="B44" s="151" t="s">
        <v>287</v>
      </c>
      <c r="C44" s="203"/>
      <c r="D44" s="232">
        <v>688.65</v>
      </c>
      <c r="E44" s="233">
        <f t="shared" ref="E44:E72" si="4">C44+D44</f>
        <v>688.65</v>
      </c>
    </row>
    <row r="45" spans="1:5" x14ac:dyDescent="0.3">
      <c r="A45" s="159" t="s">
        <v>409</v>
      </c>
      <c r="B45" s="151" t="s">
        <v>288</v>
      </c>
      <c r="C45" s="203"/>
      <c r="D45" s="232">
        <v>688.65</v>
      </c>
      <c r="E45" s="233">
        <f t="shared" si="4"/>
        <v>688.65</v>
      </c>
    </row>
    <row r="46" spans="1:5" x14ac:dyDescent="0.3">
      <c r="A46" s="159" t="s">
        <v>410</v>
      </c>
      <c r="B46" s="151" t="s">
        <v>289</v>
      </c>
      <c r="C46" s="203"/>
      <c r="D46" s="232">
        <v>557.26</v>
      </c>
      <c r="E46" s="233">
        <f t="shared" si="4"/>
        <v>557.26</v>
      </c>
    </row>
    <row r="47" spans="1:5" x14ac:dyDescent="0.3">
      <c r="A47" s="159" t="s">
        <v>411</v>
      </c>
      <c r="B47" s="151" t="s">
        <v>290</v>
      </c>
      <c r="C47" s="203"/>
      <c r="D47" s="232">
        <v>820.04</v>
      </c>
      <c r="E47" s="233">
        <f t="shared" si="4"/>
        <v>820.04</v>
      </c>
    </row>
    <row r="48" spans="1:5" x14ac:dyDescent="0.3">
      <c r="A48" s="159" t="s">
        <v>412</v>
      </c>
      <c r="B48" s="151" t="s">
        <v>291</v>
      </c>
      <c r="C48" s="203"/>
      <c r="D48" s="232">
        <v>820.04</v>
      </c>
      <c r="E48" s="233">
        <f t="shared" si="4"/>
        <v>820.04</v>
      </c>
    </row>
    <row r="49" spans="1:5" ht="19.5" customHeight="1" x14ac:dyDescent="0.3">
      <c r="A49" s="159" t="s">
        <v>470</v>
      </c>
      <c r="B49" s="151" t="s">
        <v>294</v>
      </c>
      <c r="C49" s="203"/>
      <c r="D49" s="232">
        <v>688.65</v>
      </c>
      <c r="E49" s="233">
        <f t="shared" si="4"/>
        <v>688.65</v>
      </c>
    </row>
    <row r="50" spans="1:5" ht="37.5" x14ac:dyDescent="0.3">
      <c r="A50" s="159" t="s">
        <v>471</v>
      </c>
      <c r="B50" s="151" t="s">
        <v>413</v>
      </c>
      <c r="C50" s="203"/>
      <c r="D50" s="232">
        <v>846.61</v>
      </c>
      <c r="E50" s="233">
        <f t="shared" si="4"/>
        <v>846.61</v>
      </c>
    </row>
    <row r="51" spans="1:5" ht="23.25" customHeight="1" x14ac:dyDescent="0.3">
      <c r="A51" s="159" t="s">
        <v>472</v>
      </c>
      <c r="B51" s="151" t="s">
        <v>414</v>
      </c>
      <c r="C51" s="203"/>
      <c r="D51" s="232">
        <v>846.61</v>
      </c>
      <c r="E51" s="233">
        <f t="shared" si="4"/>
        <v>846.61</v>
      </c>
    </row>
    <row r="52" spans="1:5" ht="37.5" x14ac:dyDescent="0.3">
      <c r="A52" s="159" t="s">
        <v>473</v>
      </c>
      <c r="B52" s="151" t="s">
        <v>489</v>
      </c>
      <c r="C52" s="203"/>
      <c r="D52" s="232">
        <v>842.65</v>
      </c>
      <c r="E52" s="233">
        <f t="shared" si="4"/>
        <v>842.65</v>
      </c>
    </row>
    <row r="53" spans="1:5" ht="18.75" customHeight="1" x14ac:dyDescent="0.3">
      <c r="A53" s="159" t="s">
        <v>474</v>
      </c>
      <c r="B53" s="151" t="s">
        <v>295</v>
      </c>
      <c r="C53" s="203"/>
      <c r="D53" s="232">
        <v>688.65</v>
      </c>
      <c r="E53" s="233">
        <f t="shared" si="4"/>
        <v>688.65</v>
      </c>
    </row>
    <row r="54" spans="1:5" x14ac:dyDescent="0.3">
      <c r="A54" s="159" t="s">
        <v>475</v>
      </c>
      <c r="B54" s="151" t="s">
        <v>292</v>
      </c>
      <c r="C54" s="203"/>
      <c r="D54" s="232">
        <v>820.04</v>
      </c>
      <c r="E54" s="233">
        <f t="shared" si="4"/>
        <v>820.04</v>
      </c>
    </row>
    <row r="55" spans="1:5" x14ac:dyDescent="0.3">
      <c r="A55" s="159" t="s">
        <v>476</v>
      </c>
      <c r="B55" s="151" t="s">
        <v>293</v>
      </c>
      <c r="C55" s="203"/>
      <c r="D55" s="232">
        <v>928.81</v>
      </c>
      <c r="E55" s="233">
        <f t="shared" si="4"/>
        <v>928.81</v>
      </c>
    </row>
    <row r="56" spans="1:5" x14ac:dyDescent="0.3">
      <c r="A56" s="159" t="s">
        <v>477</v>
      </c>
      <c r="B56" s="151" t="s">
        <v>298</v>
      </c>
      <c r="C56" s="203"/>
      <c r="D56" s="232">
        <v>145.6</v>
      </c>
      <c r="E56" s="233">
        <f t="shared" si="4"/>
        <v>145.6</v>
      </c>
    </row>
    <row r="57" spans="1:5" ht="37.5" x14ac:dyDescent="0.3">
      <c r="A57" s="159" t="s">
        <v>478</v>
      </c>
      <c r="B57" s="151" t="s">
        <v>296</v>
      </c>
      <c r="C57" s="203"/>
      <c r="D57" s="232">
        <v>820.04</v>
      </c>
      <c r="E57" s="233">
        <f t="shared" si="4"/>
        <v>820.04</v>
      </c>
    </row>
    <row r="58" spans="1:5" x14ac:dyDescent="0.3">
      <c r="A58" s="159" t="s">
        <v>479</v>
      </c>
      <c r="B58" s="151" t="s">
        <v>302</v>
      </c>
      <c r="C58" s="203"/>
      <c r="D58" s="232">
        <v>815.51</v>
      </c>
      <c r="E58" s="233">
        <f t="shared" si="4"/>
        <v>815.51</v>
      </c>
    </row>
    <row r="59" spans="1:5" ht="18.75" customHeight="1" x14ac:dyDescent="0.3">
      <c r="A59" s="159" t="s">
        <v>480</v>
      </c>
      <c r="B59" s="151" t="s">
        <v>303</v>
      </c>
      <c r="C59" s="203"/>
      <c r="D59" s="232">
        <v>692.74</v>
      </c>
      <c r="E59" s="233">
        <f t="shared" si="4"/>
        <v>692.74</v>
      </c>
    </row>
    <row r="60" spans="1:5" x14ac:dyDescent="0.3">
      <c r="A60" s="159" t="s">
        <v>481</v>
      </c>
      <c r="B60" s="151" t="s">
        <v>297</v>
      </c>
      <c r="C60" s="203"/>
      <c r="D60" s="232">
        <v>396.07</v>
      </c>
      <c r="E60" s="233">
        <f t="shared" si="4"/>
        <v>396.07</v>
      </c>
    </row>
    <row r="61" spans="1:5" ht="37.5" x14ac:dyDescent="0.3">
      <c r="A61" s="159" t="s">
        <v>490</v>
      </c>
      <c r="B61" s="160" t="s">
        <v>482</v>
      </c>
      <c r="C61" s="203"/>
      <c r="D61" s="233">
        <v>811.21</v>
      </c>
      <c r="E61" s="233">
        <f t="shared" si="4"/>
        <v>811.21</v>
      </c>
    </row>
    <row r="62" spans="1:5" ht="37.5" x14ac:dyDescent="0.3">
      <c r="A62" s="159" t="s">
        <v>497</v>
      </c>
      <c r="B62" s="151" t="s">
        <v>498</v>
      </c>
      <c r="C62" s="203"/>
      <c r="D62" s="233">
        <v>962.59</v>
      </c>
      <c r="E62" s="233">
        <f t="shared" si="4"/>
        <v>962.59</v>
      </c>
    </row>
    <row r="63" spans="1:5" x14ac:dyDescent="0.3">
      <c r="A63" s="159" t="s">
        <v>647</v>
      </c>
      <c r="B63" s="151" t="s">
        <v>651</v>
      </c>
      <c r="C63" s="203"/>
      <c r="D63" s="233">
        <v>350.08</v>
      </c>
      <c r="E63" s="233">
        <f t="shared" si="4"/>
        <v>350.08</v>
      </c>
    </row>
    <row r="64" spans="1:5" x14ac:dyDescent="0.3">
      <c r="A64" s="159" t="s">
        <v>648</v>
      </c>
      <c r="B64" s="151" t="s">
        <v>652</v>
      </c>
      <c r="C64" s="203"/>
      <c r="D64" s="233">
        <v>350.08</v>
      </c>
      <c r="E64" s="233">
        <f t="shared" si="4"/>
        <v>350.08</v>
      </c>
    </row>
    <row r="65" spans="1:6" x14ac:dyDescent="0.3">
      <c r="A65" s="159" t="s">
        <v>649</v>
      </c>
      <c r="B65" s="151" t="s">
        <v>653</v>
      </c>
      <c r="C65" s="203"/>
      <c r="D65" s="233">
        <v>350.08</v>
      </c>
      <c r="E65" s="233">
        <f t="shared" si="4"/>
        <v>350.08</v>
      </c>
    </row>
    <row r="66" spans="1:6" x14ac:dyDescent="0.3">
      <c r="A66" s="159" t="s">
        <v>650</v>
      </c>
      <c r="B66" s="151" t="s">
        <v>654</v>
      </c>
      <c r="C66" s="203"/>
      <c r="D66" s="233">
        <v>350.08</v>
      </c>
      <c r="E66" s="233">
        <f t="shared" si="4"/>
        <v>350.08</v>
      </c>
    </row>
    <row r="67" spans="1:6" x14ac:dyDescent="0.3">
      <c r="A67" s="159" t="s">
        <v>982</v>
      </c>
      <c r="B67" s="151" t="s">
        <v>983</v>
      </c>
      <c r="C67" s="203"/>
      <c r="D67" s="233">
        <v>574.96</v>
      </c>
      <c r="E67" s="233">
        <f t="shared" si="4"/>
        <v>574.96</v>
      </c>
    </row>
    <row r="68" spans="1:6" ht="37.5" x14ac:dyDescent="0.3">
      <c r="A68" s="159" t="s">
        <v>989</v>
      </c>
      <c r="B68" s="151" t="s">
        <v>988</v>
      </c>
      <c r="C68" s="203"/>
      <c r="D68" s="233">
        <v>1293.08</v>
      </c>
      <c r="E68" s="233">
        <f t="shared" si="4"/>
        <v>1293.08</v>
      </c>
    </row>
    <row r="69" spans="1:6" x14ac:dyDescent="0.3">
      <c r="A69" s="155" t="s">
        <v>374</v>
      </c>
      <c r="B69" s="158" t="s">
        <v>421</v>
      </c>
      <c r="C69" s="209"/>
      <c r="D69" s="233"/>
      <c r="E69" s="233"/>
    </row>
    <row r="70" spans="1:6" x14ac:dyDescent="0.3">
      <c r="A70" s="159" t="s">
        <v>239</v>
      </c>
      <c r="B70" s="151" t="s">
        <v>285</v>
      </c>
      <c r="C70" s="210"/>
      <c r="D70" s="232">
        <v>228.78</v>
      </c>
      <c r="E70" s="233">
        <f t="shared" si="4"/>
        <v>228.78</v>
      </c>
    </row>
    <row r="71" spans="1:6" x14ac:dyDescent="0.3">
      <c r="A71" s="159" t="s">
        <v>239</v>
      </c>
      <c r="B71" s="151" t="s">
        <v>299</v>
      </c>
      <c r="C71" s="210"/>
      <c r="D71" s="232">
        <v>351.44</v>
      </c>
      <c r="E71" s="233">
        <f t="shared" si="4"/>
        <v>351.44</v>
      </c>
    </row>
    <row r="72" spans="1:6" x14ac:dyDescent="0.3">
      <c r="A72" s="159" t="s">
        <v>239</v>
      </c>
      <c r="B72" s="151" t="s">
        <v>300</v>
      </c>
      <c r="C72" s="210"/>
      <c r="D72" s="232">
        <v>351.44</v>
      </c>
      <c r="E72" s="233">
        <f t="shared" si="4"/>
        <v>351.44</v>
      </c>
    </row>
    <row r="73" spans="1:6" x14ac:dyDescent="0.3">
      <c r="A73" s="533" t="s">
        <v>422</v>
      </c>
      <c r="B73" s="534"/>
      <c r="C73" s="534"/>
      <c r="D73" s="534"/>
      <c r="E73" s="535"/>
    </row>
    <row r="74" spans="1:6" x14ac:dyDescent="0.3">
      <c r="A74" s="154" t="s">
        <v>252</v>
      </c>
      <c r="B74" s="151" t="s">
        <v>304</v>
      </c>
      <c r="C74" s="203"/>
      <c r="D74" s="232">
        <v>246.12</v>
      </c>
      <c r="E74" s="233">
        <f>C74+D74</f>
        <v>246.12</v>
      </c>
      <c r="F74" s="232"/>
    </row>
    <row r="75" spans="1:6" x14ac:dyDescent="0.3">
      <c r="A75" s="154" t="s">
        <v>253</v>
      </c>
      <c r="B75" s="151" t="s">
        <v>305</v>
      </c>
      <c r="C75" s="203"/>
      <c r="D75" s="232">
        <v>362.64</v>
      </c>
      <c r="E75" s="233">
        <f t="shared" ref="E75:E103" si="5">C75+D75</f>
        <v>362.64</v>
      </c>
      <c r="F75" s="232"/>
    </row>
    <row r="76" spans="1:6" x14ac:dyDescent="0.3">
      <c r="A76" s="154" t="s">
        <v>254</v>
      </c>
      <c r="B76" s="151" t="s">
        <v>306</v>
      </c>
      <c r="C76" s="203"/>
      <c r="D76" s="232">
        <v>718.68</v>
      </c>
      <c r="E76" s="233">
        <f t="shared" si="5"/>
        <v>718.68</v>
      </c>
      <c r="F76" s="232"/>
    </row>
    <row r="77" spans="1:6" x14ac:dyDescent="0.3">
      <c r="A77" s="154" t="s">
        <v>373</v>
      </c>
      <c r="B77" s="151" t="s">
        <v>307</v>
      </c>
      <c r="C77" s="203"/>
      <c r="D77" s="232">
        <v>674.46</v>
      </c>
      <c r="E77" s="233">
        <f t="shared" si="5"/>
        <v>674.46</v>
      </c>
      <c r="F77" s="232"/>
    </row>
    <row r="78" spans="1:6" x14ac:dyDescent="0.3">
      <c r="A78" s="154" t="s">
        <v>374</v>
      </c>
      <c r="B78" s="151" t="s">
        <v>308</v>
      </c>
      <c r="C78" s="203"/>
      <c r="D78" s="232">
        <v>307.62</v>
      </c>
      <c r="E78" s="233">
        <f t="shared" si="5"/>
        <v>307.62</v>
      </c>
      <c r="F78" s="232"/>
    </row>
    <row r="79" spans="1:6" x14ac:dyDescent="0.3">
      <c r="A79" s="154" t="s">
        <v>375</v>
      </c>
      <c r="B79" s="151" t="s">
        <v>309</v>
      </c>
      <c r="C79" s="203"/>
      <c r="D79" s="232">
        <v>1846.18</v>
      </c>
      <c r="E79" s="233">
        <f t="shared" si="5"/>
        <v>1846.18</v>
      </c>
      <c r="F79" s="232"/>
    </row>
    <row r="80" spans="1:6" x14ac:dyDescent="0.3">
      <c r="A80" s="154" t="s">
        <v>376</v>
      </c>
      <c r="B80" s="151" t="s">
        <v>310</v>
      </c>
      <c r="C80" s="203"/>
      <c r="D80" s="232">
        <v>1542.8</v>
      </c>
      <c r="E80" s="233">
        <f t="shared" si="5"/>
        <v>1542.8</v>
      </c>
      <c r="F80" s="232"/>
    </row>
    <row r="81" spans="1:10" x14ac:dyDescent="0.3">
      <c r="A81" s="154" t="s">
        <v>443</v>
      </c>
      <c r="B81" s="151" t="s">
        <v>311</v>
      </c>
      <c r="C81" s="203"/>
      <c r="D81" s="232">
        <v>1239.48</v>
      </c>
      <c r="E81" s="233">
        <f t="shared" si="5"/>
        <v>1239.48</v>
      </c>
      <c r="F81" s="232"/>
    </row>
    <row r="82" spans="1:10" x14ac:dyDescent="0.3">
      <c r="A82" s="154" t="s">
        <v>454</v>
      </c>
      <c r="B82" s="151" t="s">
        <v>312</v>
      </c>
      <c r="C82" s="203"/>
      <c r="D82" s="232">
        <v>1076.47</v>
      </c>
      <c r="E82" s="233">
        <f t="shared" si="5"/>
        <v>1076.47</v>
      </c>
      <c r="F82" s="232"/>
    </row>
    <row r="83" spans="1:10" x14ac:dyDescent="0.3">
      <c r="A83" s="154" t="s">
        <v>455</v>
      </c>
      <c r="B83" s="151" t="s">
        <v>751</v>
      </c>
      <c r="C83" s="203"/>
      <c r="D83" s="232">
        <v>2102.5500000000002</v>
      </c>
      <c r="E83" s="233">
        <f t="shared" si="5"/>
        <v>2102.5500000000002</v>
      </c>
      <c r="F83" s="232"/>
    </row>
    <row r="84" spans="1:10" x14ac:dyDescent="0.3">
      <c r="A84" s="154" t="s">
        <v>456</v>
      </c>
      <c r="B84" s="151" t="s">
        <v>752</v>
      </c>
      <c r="C84" s="203"/>
      <c r="D84" s="232">
        <v>1808.35</v>
      </c>
      <c r="E84" s="233">
        <f t="shared" si="5"/>
        <v>1808.35</v>
      </c>
      <c r="F84" s="232"/>
    </row>
    <row r="85" spans="1:10" x14ac:dyDescent="0.3">
      <c r="A85" s="154" t="s">
        <v>457</v>
      </c>
      <c r="B85" s="151" t="s">
        <v>753</v>
      </c>
      <c r="C85" s="203"/>
      <c r="D85" s="232">
        <v>1219.95</v>
      </c>
      <c r="E85" s="233">
        <f t="shared" si="5"/>
        <v>1219.95</v>
      </c>
      <c r="F85" s="232"/>
    </row>
    <row r="86" spans="1:10" x14ac:dyDescent="0.3">
      <c r="A86" s="154" t="s">
        <v>458</v>
      </c>
      <c r="B86" s="151" t="s">
        <v>754</v>
      </c>
      <c r="C86" s="203"/>
      <c r="D86" s="232">
        <v>1219.95</v>
      </c>
      <c r="E86" s="233">
        <f t="shared" si="5"/>
        <v>1219.95</v>
      </c>
      <c r="F86" s="232"/>
    </row>
    <row r="87" spans="1:10" x14ac:dyDescent="0.3">
      <c r="A87" s="154" t="s">
        <v>459</v>
      </c>
      <c r="B87" s="151" t="s">
        <v>755</v>
      </c>
      <c r="C87" s="203"/>
      <c r="D87" s="232">
        <v>1844.52</v>
      </c>
      <c r="E87" s="233">
        <f t="shared" si="5"/>
        <v>1844.52</v>
      </c>
      <c r="F87" s="232"/>
    </row>
    <row r="88" spans="1:10" x14ac:dyDescent="0.3">
      <c r="A88" s="154" t="s">
        <v>460</v>
      </c>
      <c r="B88" s="151" t="s">
        <v>756</v>
      </c>
      <c r="C88" s="203"/>
      <c r="D88" s="232">
        <v>3044.75</v>
      </c>
      <c r="E88" s="233">
        <f t="shared" si="5"/>
        <v>3044.75</v>
      </c>
      <c r="F88" s="232"/>
    </row>
    <row r="89" spans="1:10" x14ac:dyDescent="0.3">
      <c r="A89" s="154" t="s">
        <v>461</v>
      </c>
      <c r="B89" s="151" t="s">
        <v>313</v>
      </c>
      <c r="C89" s="298"/>
      <c r="D89" s="232">
        <v>534.15</v>
      </c>
      <c r="E89" s="233">
        <f t="shared" si="5"/>
        <v>534.15</v>
      </c>
      <c r="F89" s="232"/>
    </row>
    <row r="90" spans="1:10" s="139" customFormat="1" x14ac:dyDescent="0.3">
      <c r="A90" s="154" t="s">
        <v>462</v>
      </c>
      <c r="B90" s="151" t="s">
        <v>435</v>
      </c>
      <c r="C90" s="408">
        <v>41.35</v>
      </c>
      <c r="D90" s="238">
        <v>42.44</v>
      </c>
      <c r="E90" s="239">
        <f t="shared" si="5"/>
        <v>83.789999999999992</v>
      </c>
      <c r="F90" s="232"/>
      <c r="G90" s="53"/>
      <c r="J90" s="361"/>
    </row>
    <row r="91" spans="1:10" s="139" customFormat="1" x14ac:dyDescent="0.3">
      <c r="A91" s="154" t="s">
        <v>463</v>
      </c>
      <c r="B91" s="151" t="s">
        <v>577</v>
      </c>
      <c r="C91" s="408">
        <v>146.75</v>
      </c>
      <c r="D91" s="238">
        <v>158.01</v>
      </c>
      <c r="E91" s="239">
        <f t="shared" si="5"/>
        <v>304.76</v>
      </c>
      <c r="F91" s="232"/>
      <c r="G91" s="53"/>
      <c r="J91" s="361"/>
    </row>
    <row r="92" spans="1:10" x14ac:dyDescent="0.3">
      <c r="A92" s="154" t="s">
        <v>464</v>
      </c>
      <c r="B92" s="151" t="s">
        <v>314</v>
      </c>
      <c r="C92" s="409">
        <v>115.71</v>
      </c>
      <c r="D92" s="238">
        <v>277.86</v>
      </c>
      <c r="E92" s="239">
        <f t="shared" si="5"/>
        <v>393.57</v>
      </c>
      <c r="F92" s="232"/>
    </row>
    <row r="93" spans="1:10" x14ac:dyDescent="0.3">
      <c r="A93" s="154" t="s">
        <v>465</v>
      </c>
      <c r="B93" s="151" t="s">
        <v>799</v>
      </c>
      <c r="C93" s="409">
        <v>115.96</v>
      </c>
      <c r="D93" s="238">
        <v>321.26</v>
      </c>
      <c r="E93" s="239">
        <f t="shared" si="5"/>
        <v>437.21999999999997</v>
      </c>
      <c r="F93" s="232"/>
    </row>
    <row r="94" spans="1:10" x14ac:dyDescent="0.3">
      <c r="A94" s="154" t="s">
        <v>466</v>
      </c>
      <c r="B94" s="151" t="s">
        <v>315</v>
      </c>
      <c r="C94" s="298"/>
      <c r="D94" s="238">
        <v>351.56</v>
      </c>
      <c r="E94" s="239">
        <f t="shared" si="5"/>
        <v>351.56</v>
      </c>
      <c r="F94" s="232"/>
    </row>
    <row r="95" spans="1:10" x14ac:dyDescent="0.3">
      <c r="A95" s="154" t="s">
        <v>467</v>
      </c>
      <c r="B95" s="151" t="s">
        <v>316</v>
      </c>
      <c r="C95" s="298"/>
      <c r="D95" s="238">
        <v>712.17</v>
      </c>
      <c r="E95" s="239">
        <f t="shared" si="5"/>
        <v>712.17</v>
      </c>
      <c r="F95" s="232"/>
    </row>
    <row r="96" spans="1:10" x14ac:dyDescent="0.3">
      <c r="A96" s="154" t="s">
        <v>468</v>
      </c>
      <c r="B96" s="151" t="s">
        <v>317</v>
      </c>
      <c r="C96" s="298"/>
      <c r="D96" s="238">
        <v>712.17</v>
      </c>
      <c r="E96" s="239">
        <f t="shared" si="5"/>
        <v>712.17</v>
      </c>
      <c r="F96" s="232"/>
    </row>
    <row r="97" spans="1:7" s="139" customFormat="1" x14ac:dyDescent="0.3">
      <c r="A97" s="154" t="s">
        <v>469</v>
      </c>
      <c r="B97" s="151" t="s">
        <v>509</v>
      </c>
      <c r="C97" s="408">
        <v>24.63</v>
      </c>
      <c r="D97" s="238">
        <v>276.88</v>
      </c>
      <c r="E97" s="239">
        <f t="shared" si="5"/>
        <v>301.51</v>
      </c>
      <c r="F97" s="232"/>
      <c r="G97" s="53"/>
    </row>
    <row r="98" spans="1:7" x14ac:dyDescent="0.3">
      <c r="A98" s="154" t="s">
        <v>484</v>
      </c>
      <c r="B98" s="151" t="s">
        <v>318</v>
      </c>
      <c r="C98" s="298"/>
      <c r="D98" s="238">
        <v>597.78</v>
      </c>
      <c r="E98" s="239">
        <f t="shared" si="5"/>
        <v>597.78</v>
      </c>
      <c r="F98" s="232"/>
    </row>
    <row r="99" spans="1:7" x14ac:dyDescent="0.3">
      <c r="A99" s="154" t="s">
        <v>757</v>
      </c>
      <c r="B99" s="151" t="s">
        <v>319</v>
      </c>
      <c r="C99" s="298"/>
      <c r="D99" s="238">
        <v>1846.23</v>
      </c>
      <c r="E99" s="239">
        <f t="shared" si="5"/>
        <v>1846.23</v>
      </c>
      <c r="F99" s="232"/>
    </row>
    <row r="100" spans="1:7" s="139" customFormat="1" x14ac:dyDescent="0.3">
      <c r="A100" s="154" t="s">
        <v>758</v>
      </c>
      <c r="B100" s="148" t="s">
        <v>340</v>
      </c>
      <c r="C100" s="408">
        <v>7.16</v>
      </c>
      <c r="D100" s="238">
        <v>71.61</v>
      </c>
      <c r="E100" s="239">
        <f t="shared" si="5"/>
        <v>78.77</v>
      </c>
      <c r="F100" s="232"/>
      <c r="G100" s="53"/>
    </row>
    <row r="101" spans="1:7" s="139" customFormat="1" x14ac:dyDescent="0.3">
      <c r="A101" s="154" t="s">
        <v>800</v>
      </c>
      <c r="B101" s="148" t="s">
        <v>392</v>
      </c>
      <c r="C101" s="408">
        <v>5.0199999999999996</v>
      </c>
      <c r="D101" s="238">
        <v>184.59</v>
      </c>
      <c r="E101" s="239">
        <f t="shared" si="5"/>
        <v>189.61</v>
      </c>
      <c r="F101" s="232"/>
      <c r="G101" s="53"/>
    </row>
    <row r="102" spans="1:7" s="139" customFormat="1" x14ac:dyDescent="0.3">
      <c r="A102" s="154" t="s">
        <v>801</v>
      </c>
      <c r="B102" s="148" t="s">
        <v>803</v>
      </c>
      <c r="C102" s="408"/>
      <c r="D102" s="239">
        <v>534.15</v>
      </c>
      <c r="E102" s="239">
        <f t="shared" si="5"/>
        <v>534.15</v>
      </c>
      <c r="F102" s="348"/>
      <c r="G102" s="53"/>
    </row>
    <row r="103" spans="1:7" s="139" customFormat="1" x14ac:dyDescent="0.3">
      <c r="A103" s="154" t="s">
        <v>802</v>
      </c>
      <c r="B103" s="148" t="s">
        <v>804</v>
      </c>
      <c r="C103" s="408"/>
      <c r="D103" s="239">
        <v>591.29999999999995</v>
      </c>
      <c r="E103" s="239">
        <f t="shared" si="5"/>
        <v>591.29999999999995</v>
      </c>
      <c r="F103" s="348"/>
    </row>
    <row r="104" spans="1:7" x14ac:dyDescent="0.3">
      <c r="A104" s="533" t="s">
        <v>612</v>
      </c>
      <c r="B104" s="534"/>
      <c r="C104" s="534"/>
      <c r="D104" s="534"/>
      <c r="E104" s="534"/>
    </row>
    <row r="105" spans="1:7" x14ac:dyDescent="0.3">
      <c r="A105" s="154" t="s">
        <v>252</v>
      </c>
      <c r="B105" s="151" t="s">
        <v>320</v>
      </c>
      <c r="C105" s="203"/>
      <c r="D105" s="238">
        <v>333.88</v>
      </c>
      <c r="E105" s="239">
        <f>C105+D105</f>
        <v>333.88</v>
      </c>
    </row>
    <row r="106" spans="1:7" x14ac:dyDescent="0.3">
      <c r="A106" s="154" t="s">
        <v>253</v>
      </c>
      <c r="B106" s="151" t="s">
        <v>321</v>
      </c>
      <c r="C106" s="203"/>
      <c r="D106" s="238">
        <v>464.59</v>
      </c>
      <c r="E106" s="239">
        <f t="shared" ref="E106:E131" si="6">C106+D106</f>
        <v>464.59</v>
      </c>
    </row>
    <row r="107" spans="1:7" s="139" customFormat="1" x14ac:dyDescent="0.3">
      <c r="A107" s="154" t="s">
        <v>254</v>
      </c>
      <c r="B107" s="151" t="s">
        <v>578</v>
      </c>
      <c r="C107" s="476">
        <v>15.02</v>
      </c>
      <c r="D107" s="238">
        <v>250.54</v>
      </c>
      <c r="E107" s="239">
        <f t="shared" si="6"/>
        <v>265.56</v>
      </c>
      <c r="F107" s="173"/>
    </row>
    <row r="108" spans="1:7" s="139" customFormat="1" x14ac:dyDescent="0.3">
      <c r="A108" s="154" t="s">
        <v>373</v>
      </c>
      <c r="B108" s="151" t="s">
        <v>589</v>
      </c>
      <c r="C108" s="476">
        <v>7.05</v>
      </c>
      <c r="D108" s="238">
        <v>145</v>
      </c>
      <c r="E108" s="239">
        <f t="shared" si="6"/>
        <v>152.05000000000001</v>
      </c>
      <c r="F108" s="173"/>
    </row>
    <row r="109" spans="1:7" s="139" customFormat="1" x14ac:dyDescent="0.3">
      <c r="A109" s="154" t="s">
        <v>374</v>
      </c>
      <c r="B109" s="151" t="s">
        <v>590</v>
      </c>
      <c r="C109" s="476">
        <v>35.61</v>
      </c>
      <c r="D109" s="238">
        <v>390</v>
      </c>
      <c r="E109" s="239">
        <f t="shared" si="6"/>
        <v>425.61</v>
      </c>
      <c r="F109" s="173"/>
    </row>
    <row r="110" spans="1:7" s="139" customFormat="1" x14ac:dyDescent="0.3">
      <c r="A110" s="154" t="s">
        <v>375</v>
      </c>
      <c r="B110" s="151" t="s">
        <v>593</v>
      </c>
      <c r="C110" s="204"/>
      <c r="D110" s="232">
        <v>245.81</v>
      </c>
      <c r="E110" s="233">
        <f t="shared" si="6"/>
        <v>245.81</v>
      </c>
      <c r="F110" s="173"/>
    </row>
    <row r="111" spans="1:7" s="96" customFormat="1" ht="37.5" x14ac:dyDescent="0.3">
      <c r="A111" s="154" t="s">
        <v>376</v>
      </c>
      <c r="B111" s="151" t="s">
        <v>511</v>
      </c>
      <c r="C111" s="211"/>
      <c r="D111" s="232">
        <v>772.97</v>
      </c>
      <c r="E111" s="233">
        <f t="shared" si="6"/>
        <v>772.97</v>
      </c>
    </row>
    <row r="112" spans="1:7" s="96" customFormat="1" x14ac:dyDescent="0.3">
      <c r="A112" s="154" t="s">
        <v>443</v>
      </c>
      <c r="B112" s="151" t="s">
        <v>512</v>
      </c>
      <c r="C112" s="211"/>
      <c r="D112" s="232">
        <v>328.65</v>
      </c>
      <c r="E112" s="233">
        <f t="shared" si="6"/>
        <v>328.65</v>
      </c>
    </row>
    <row r="113" spans="1:5" s="96" customFormat="1" x14ac:dyDescent="0.3">
      <c r="A113" s="154" t="s">
        <v>454</v>
      </c>
      <c r="B113" s="151" t="s">
        <v>513</v>
      </c>
      <c r="C113" s="211"/>
      <c r="D113" s="232">
        <v>308.11</v>
      </c>
      <c r="E113" s="233">
        <f t="shared" si="6"/>
        <v>308.11</v>
      </c>
    </row>
    <row r="114" spans="1:5" x14ac:dyDescent="0.3">
      <c r="A114" s="154" t="s">
        <v>455</v>
      </c>
      <c r="B114" s="151" t="s">
        <v>322</v>
      </c>
      <c r="C114" s="203"/>
      <c r="D114" s="232">
        <v>455.54</v>
      </c>
      <c r="E114" s="233">
        <f t="shared" si="6"/>
        <v>455.54</v>
      </c>
    </row>
    <row r="115" spans="1:5" ht="37.5" x14ac:dyDescent="0.3">
      <c r="A115" s="154" t="s">
        <v>456</v>
      </c>
      <c r="B115" s="151" t="s">
        <v>335</v>
      </c>
      <c r="C115" s="203"/>
      <c r="D115" s="232">
        <v>303.20999999999998</v>
      </c>
      <c r="E115" s="233">
        <f t="shared" si="6"/>
        <v>303.20999999999998</v>
      </c>
    </row>
    <row r="116" spans="1:5" x14ac:dyDescent="0.3">
      <c r="A116" s="154" t="s">
        <v>457</v>
      </c>
      <c r="B116" s="151" t="s">
        <v>514</v>
      </c>
      <c r="C116" s="203"/>
      <c r="D116" s="233">
        <v>447.57</v>
      </c>
      <c r="E116" s="233">
        <f t="shared" si="6"/>
        <v>447.57</v>
      </c>
    </row>
    <row r="117" spans="1:5" x14ac:dyDescent="0.3">
      <c r="A117" s="154" t="s">
        <v>458</v>
      </c>
      <c r="B117" s="151" t="s">
        <v>515</v>
      </c>
      <c r="C117" s="203"/>
      <c r="D117" s="233">
        <v>567.57000000000005</v>
      </c>
      <c r="E117" s="233">
        <f t="shared" si="6"/>
        <v>567.57000000000005</v>
      </c>
    </row>
    <row r="118" spans="1:5" x14ac:dyDescent="0.3">
      <c r="A118" s="154" t="s">
        <v>459</v>
      </c>
      <c r="B118" s="151" t="s">
        <v>516</v>
      </c>
      <c r="C118" s="203"/>
      <c r="D118" s="233">
        <v>664.87</v>
      </c>
      <c r="E118" s="233">
        <f t="shared" si="6"/>
        <v>664.87</v>
      </c>
    </row>
    <row r="119" spans="1:5" x14ac:dyDescent="0.3">
      <c r="A119" s="154" t="s">
        <v>460</v>
      </c>
      <c r="B119" s="151" t="s">
        <v>517</v>
      </c>
      <c r="C119" s="203"/>
      <c r="D119" s="233">
        <v>447.57</v>
      </c>
      <c r="E119" s="233">
        <f t="shared" si="6"/>
        <v>447.57</v>
      </c>
    </row>
    <row r="120" spans="1:5" ht="37.5" x14ac:dyDescent="0.3">
      <c r="A120" s="154" t="s">
        <v>461</v>
      </c>
      <c r="B120" s="151" t="s">
        <v>518</v>
      </c>
      <c r="C120" s="203"/>
      <c r="D120" s="233">
        <v>716.76</v>
      </c>
      <c r="E120" s="233">
        <f t="shared" si="6"/>
        <v>716.76</v>
      </c>
    </row>
    <row r="121" spans="1:5" ht="37.5" x14ac:dyDescent="0.3">
      <c r="A121" s="154" t="s">
        <v>462</v>
      </c>
      <c r="B121" s="151" t="s">
        <v>519</v>
      </c>
      <c r="C121" s="203"/>
      <c r="D121" s="233">
        <v>447.57</v>
      </c>
      <c r="E121" s="233">
        <f t="shared" si="6"/>
        <v>447.57</v>
      </c>
    </row>
    <row r="122" spans="1:5" ht="37.5" x14ac:dyDescent="0.3">
      <c r="A122" s="154" t="s">
        <v>463</v>
      </c>
      <c r="B122" s="151" t="s">
        <v>520</v>
      </c>
      <c r="C122" s="203"/>
      <c r="D122" s="233">
        <v>328.65</v>
      </c>
      <c r="E122" s="233">
        <f t="shared" si="6"/>
        <v>328.65</v>
      </c>
    </row>
    <row r="123" spans="1:5" ht="37.5" x14ac:dyDescent="0.3">
      <c r="A123" s="154" t="s">
        <v>464</v>
      </c>
      <c r="B123" s="151" t="s">
        <v>521</v>
      </c>
      <c r="C123" s="203"/>
      <c r="D123" s="233">
        <v>567.57000000000005</v>
      </c>
      <c r="E123" s="233">
        <f t="shared" si="6"/>
        <v>567.57000000000005</v>
      </c>
    </row>
    <row r="124" spans="1:5" ht="37.5" x14ac:dyDescent="0.3">
      <c r="A124" s="154" t="s">
        <v>465</v>
      </c>
      <c r="B124" s="151" t="s">
        <v>522</v>
      </c>
      <c r="C124" s="203"/>
      <c r="D124" s="233">
        <v>499.46</v>
      </c>
      <c r="E124" s="233">
        <f t="shared" si="6"/>
        <v>499.46</v>
      </c>
    </row>
    <row r="125" spans="1:5" x14ac:dyDescent="0.3">
      <c r="A125" s="154" t="s">
        <v>466</v>
      </c>
      <c r="B125" s="151" t="s">
        <v>523</v>
      </c>
      <c r="C125" s="203"/>
      <c r="D125" s="233">
        <v>697.3</v>
      </c>
      <c r="E125" s="233">
        <f t="shared" si="6"/>
        <v>697.3</v>
      </c>
    </row>
    <row r="126" spans="1:5" x14ac:dyDescent="0.3">
      <c r="A126" s="154" t="s">
        <v>467</v>
      </c>
      <c r="B126" s="151" t="s">
        <v>524</v>
      </c>
      <c r="C126" s="203"/>
      <c r="D126" s="233">
        <v>648.65</v>
      </c>
      <c r="E126" s="233">
        <f t="shared" si="6"/>
        <v>648.65</v>
      </c>
    </row>
    <row r="127" spans="1:5" x14ac:dyDescent="0.3">
      <c r="A127" s="154" t="s">
        <v>468</v>
      </c>
      <c r="B127" s="151" t="s">
        <v>525</v>
      </c>
      <c r="C127" s="203"/>
      <c r="D127" s="233">
        <v>285.41000000000003</v>
      </c>
      <c r="E127" s="233">
        <f t="shared" si="6"/>
        <v>285.41000000000003</v>
      </c>
    </row>
    <row r="128" spans="1:5" x14ac:dyDescent="0.3">
      <c r="A128" s="154" t="s">
        <v>469</v>
      </c>
      <c r="B128" s="151" t="s">
        <v>526</v>
      </c>
      <c r="C128" s="203"/>
      <c r="D128" s="233">
        <v>234.59</v>
      </c>
      <c r="E128" s="233">
        <f t="shared" si="6"/>
        <v>234.59</v>
      </c>
    </row>
    <row r="129" spans="1:6" x14ac:dyDescent="0.3">
      <c r="A129" s="154" t="s">
        <v>484</v>
      </c>
      <c r="B129" s="151" t="s">
        <v>527</v>
      </c>
      <c r="C129" s="203"/>
      <c r="D129" s="233">
        <v>328.65</v>
      </c>
      <c r="E129" s="233">
        <f t="shared" si="6"/>
        <v>328.65</v>
      </c>
    </row>
    <row r="130" spans="1:6" x14ac:dyDescent="0.3">
      <c r="A130" s="154" t="s">
        <v>757</v>
      </c>
      <c r="B130" s="151" t="s">
        <v>987</v>
      </c>
      <c r="C130" s="203"/>
      <c r="D130" s="233">
        <v>483.24</v>
      </c>
      <c r="E130" s="233">
        <f t="shared" si="6"/>
        <v>483.24</v>
      </c>
    </row>
    <row r="131" spans="1:6" x14ac:dyDescent="0.3">
      <c r="A131" s="154" t="s">
        <v>758</v>
      </c>
      <c r="B131" s="151" t="s">
        <v>1055</v>
      </c>
      <c r="C131" s="203"/>
      <c r="D131" s="233">
        <v>892.69</v>
      </c>
      <c r="E131" s="233">
        <f t="shared" si="6"/>
        <v>892.69</v>
      </c>
    </row>
    <row r="132" spans="1:6" x14ac:dyDescent="0.3">
      <c r="A132" s="533" t="s">
        <v>871</v>
      </c>
      <c r="B132" s="534"/>
      <c r="C132" s="534"/>
      <c r="D132" s="534"/>
      <c r="E132" s="534"/>
    </row>
    <row r="133" spans="1:6" x14ac:dyDescent="0.3">
      <c r="A133" s="101">
        <v>1</v>
      </c>
      <c r="B133" s="333" t="s">
        <v>705</v>
      </c>
      <c r="C133" s="477">
        <v>127.64</v>
      </c>
      <c r="D133" s="238">
        <v>1109.82</v>
      </c>
      <c r="E133" s="239">
        <f t="shared" ref="E133:E138" si="7">C133+D133</f>
        <v>1237.46</v>
      </c>
      <c r="F133" s="173"/>
    </row>
    <row r="134" spans="1:6" x14ac:dyDescent="0.3">
      <c r="A134" s="334">
        <v>2</v>
      </c>
      <c r="B134" s="335" t="s">
        <v>706</v>
      </c>
      <c r="C134" s="477">
        <v>127.64</v>
      </c>
      <c r="D134" s="238">
        <v>988.68</v>
      </c>
      <c r="E134" s="239">
        <f t="shared" si="7"/>
        <v>1116.32</v>
      </c>
      <c r="F134" s="173"/>
    </row>
    <row r="135" spans="1:6" ht="55.5" customHeight="1" x14ac:dyDescent="0.3">
      <c r="A135" s="334">
        <v>3</v>
      </c>
      <c r="B135" s="335" t="s">
        <v>707</v>
      </c>
      <c r="C135" s="410"/>
      <c r="D135" s="238">
        <v>1160.04</v>
      </c>
      <c r="E135" s="239">
        <f t="shared" si="7"/>
        <v>1160.04</v>
      </c>
      <c r="F135" s="173"/>
    </row>
    <row r="136" spans="1:6" ht="37.5" x14ac:dyDescent="0.3">
      <c r="A136" s="336">
        <v>4</v>
      </c>
      <c r="B136" s="335" t="s">
        <v>708</v>
      </c>
      <c r="C136" s="410"/>
      <c r="D136" s="238">
        <v>1160.04</v>
      </c>
      <c r="E136" s="239">
        <f t="shared" si="7"/>
        <v>1160.04</v>
      </c>
      <c r="F136" s="173"/>
    </row>
    <row r="137" spans="1:6" ht="37.5" x14ac:dyDescent="0.3">
      <c r="A137" s="336">
        <v>5</v>
      </c>
      <c r="B137" s="335" t="s">
        <v>709</v>
      </c>
      <c r="C137" s="410"/>
      <c r="D137" s="238">
        <v>1160.04</v>
      </c>
      <c r="E137" s="239">
        <f t="shared" si="7"/>
        <v>1160.04</v>
      </c>
      <c r="F137" s="173"/>
    </row>
    <row r="138" spans="1:6" ht="30" customHeight="1" x14ac:dyDescent="0.3">
      <c r="A138" s="101">
        <v>6</v>
      </c>
      <c r="B138" s="333" t="s">
        <v>710</v>
      </c>
      <c r="C138" s="478">
        <v>81.55</v>
      </c>
      <c r="D138" s="238">
        <v>746.52</v>
      </c>
      <c r="E138" s="239">
        <f t="shared" si="7"/>
        <v>828.06999999999994</v>
      </c>
      <c r="F138" s="173"/>
    </row>
    <row r="139" spans="1:6" ht="56.25" customHeight="1" x14ac:dyDescent="0.3">
      <c r="A139" s="101">
        <v>7</v>
      </c>
      <c r="B139" s="333" t="s">
        <v>711</v>
      </c>
      <c r="C139" s="478">
        <v>81.55</v>
      </c>
      <c r="D139" s="238">
        <v>746.52</v>
      </c>
      <c r="E139" s="239">
        <f t="shared" ref="E139:E176" si="8">C139+D139</f>
        <v>828.06999999999994</v>
      </c>
    </row>
    <row r="140" spans="1:6" ht="37.5" x14ac:dyDescent="0.3">
      <c r="A140" s="101">
        <v>8</v>
      </c>
      <c r="B140" s="333" t="s">
        <v>712</v>
      </c>
      <c r="C140" s="478">
        <v>81.55</v>
      </c>
      <c r="D140" s="238">
        <v>928.08</v>
      </c>
      <c r="E140" s="239">
        <f t="shared" si="8"/>
        <v>1009.63</v>
      </c>
    </row>
    <row r="141" spans="1:6" ht="25.5" customHeight="1" x14ac:dyDescent="0.3">
      <c r="A141" s="101">
        <v>9</v>
      </c>
      <c r="B141" s="333" t="s">
        <v>713</v>
      </c>
      <c r="C141" s="411"/>
      <c r="D141" s="238">
        <v>746.52</v>
      </c>
      <c r="E141" s="239">
        <f t="shared" si="8"/>
        <v>746.52</v>
      </c>
    </row>
    <row r="142" spans="1:6" x14ac:dyDescent="0.3">
      <c r="A142" s="101">
        <v>10</v>
      </c>
      <c r="B142" s="333" t="s">
        <v>714</v>
      </c>
      <c r="C142" s="479">
        <v>20.79</v>
      </c>
      <c r="D142" s="238">
        <v>1613.07</v>
      </c>
      <c r="E142" s="239">
        <f t="shared" si="8"/>
        <v>1633.86</v>
      </c>
    </row>
    <row r="143" spans="1:6" ht="37.5" x14ac:dyDescent="0.3">
      <c r="A143" s="101">
        <v>11</v>
      </c>
      <c r="B143" s="333" t="s">
        <v>715</v>
      </c>
      <c r="C143" s="479">
        <v>20.79</v>
      </c>
      <c r="D143" s="238">
        <v>1613.07</v>
      </c>
      <c r="E143" s="239">
        <f t="shared" si="8"/>
        <v>1633.86</v>
      </c>
    </row>
    <row r="144" spans="1:6" ht="37.5" x14ac:dyDescent="0.3">
      <c r="A144" s="101">
        <v>12</v>
      </c>
      <c r="B144" s="333" t="s">
        <v>716</v>
      </c>
      <c r="C144" s="479">
        <v>20.79</v>
      </c>
      <c r="D144" s="238">
        <v>2011.29</v>
      </c>
      <c r="E144" s="239">
        <f t="shared" si="8"/>
        <v>2032.08</v>
      </c>
      <c r="F144" s="173"/>
    </row>
    <row r="145" spans="1:6" ht="37.5" x14ac:dyDescent="0.3">
      <c r="A145" s="101">
        <v>13</v>
      </c>
      <c r="B145" s="333" t="s">
        <v>566</v>
      </c>
      <c r="C145" s="408"/>
      <c r="D145" s="238">
        <v>2648.82</v>
      </c>
      <c r="E145" s="239">
        <f t="shared" si="8"/>
        <v>2648.82</v>
      </c>
    </row>
    <row r="146" spans="1:6" ht="32.25" customHeight="1" x14ac:dyDescent="0.3">
      <c r="A146" s="101">
        <v>14</v>
      </c>
      <c r="B146" s="333" t="s">
        <v>717</v>
      </c>
      <c r="C146" s="408"/>
      <c r="D146" s="238">
        <v>1613.07</v>
      </c>
      <c r="E146" s="239">
        <f t="shared" si="8"/>
        <v>1613.07</v>
      </c>
    </row>
    <row r="147" spans="1:6" x14ac:dyDescent="0.3">
      <c r="A147" s="337">
        <v>15</v>
      </c>
      <c r="B147" s="338" t="s">
        <v>395</v>
      </c>
      <c r="C147" s="476">
        <v>5.64</v>
      </c>
      <c r="D147" s="238">
        <v>162.03</v>
      </c>
      <c r="E147" s="239">
        <f t="shared" si="8"/>
        <v>167.67</v>
      </c>
    </row>
    <row r="148" spans="1:6" x14ac:dyDescent="0.3">
      <c r="A148" s="101">
        <v>16</v>
      </c>
      <c r="B148" s="333" t="s">
        <v>718</v>
      </c>
      <c r="C148" s="476">
        <v>4.7</v>
      </c>
      <c r="D148" s="238">
        <v>162.03</v>
      </c>
      <c r="E148" s="239">
        <f t="shared" si="8"/>
        <v>166.73</v>
      </c>
    </row>
    <row r="149" spans="1:6" ht="37.5" x14ac:dyDescent="0.3">
      <c r="A149" s="339">
        <v>17</v>
      </c>
      <c r="B149" s="340" t="s">
        <v>719</v>
      </c>
      <c r="C149" s="408"/>
      <c r="D149" s="238">
        <v>33.96</v>
      </c>
      <c r="E149" s="239">
        <f t="shared" si="8"/>
        <v>33.96</v>
      </c>
    </row>
    <row r="150" spans="1:6" x14ac:dyDescent="0.3">
      <c r="A150" s="101">
        <v>18</v>
      </c>
      <c r="B150" s="333" t="s">
        <v>581</v>
      </c>
      <c r="C150" s="476">
        <v>26.31</v>
      </c>
      <c r="D150" s="238">
        <v>303.72000000000003</v>
      </c>
      <c r="E150" s="239">
        <f t="shared" si="8"/>
        <v>330.03000000000003</v>
      </c>
    </row>
    <row r="151" spans="1:6" s="139" customFormat="1" ht="37.5" x14ac:dyDescent="0.3">
      <c r="A151" s="101">
        <v>19</v>
      </c>
      <c r="B151" s="333" t="s">
        <v>585</v>
      </c>
      <c r="C151" s="476">
        <v>5.64</v>
      </c>
      <c r="D151" s="238">
        <v>84.87</v>
      </c>
      <c r="E151" s="239">
        <f t="shared" si="8"/>
        <v>90.51</v>
      </c>
    </row>
    <row r="152" spans="1:6" s="139" customFormat="1" ht="37.5" x14ac:dyDescent="0.3">
      <c r="A152" s="334">
        <v>20</v>
      </c>
      <c r="B152" s="335" t="s">
        <v>646</v>
      </c>
      <c r="C152" s="476">
        <v>12.35</v>
      </c>
      <c r="D152" s="238">
        <v>213.87</v>
      </c>
      <c r="E152" s="239">
        <f t="shared" si="8"/>
        <v>226.22</v>
      </c>
    </row>
    <row r="153" spans="1:6" s="139" customFormat="1" ht="40.5" customHeight="1" x14ac:dyDescent="0.3">
      <c r="A153" s="334">
        <v>21</v>
      </c>
      <c r="B153" s="335" t="s">
        <v>720</v>
      </c>
      <c r="C153" s="476">
        <v>12.35</v>
      </c>
      <c r="D153" s="238">
        <v>213.87</v>
      </c>
      <c r="E153" s="239">
        <f>C153+D153</f>
        <v>226.22</v>
      </c>
      <c r="F153" s="173"/>
    </row>
    <row r="154" spans="1:6" s="139" customFormat="1" ht="23.25" customHeight="1" x14ac:dyDescent="0.3">
      <c r="A154" s="337">
        <v>22</v>
      </c>
      <c r="B154" s="338" t="s">
        <v>399</v>
      </c>
      <c r="C154" s="476">
        <v>5.67</v>
      </c>
      <c r="D154" s="238">
        <v>118.8</v>
      </c>
      <c r="E154" s="239">
        <f t="shared" si="8"/>
        <v>124.47</v>
      </c>
      <c r="F154" s="173"/>
    </row>
    <row r="155" spans="1:6" s="139" customFormat="1" x14ac:dyDescent="0.3">
      <c r="A155" s="334">
        <v>23</v>
      </c>
      <c r="B155" s="335" t="s">
        <v>662</v>
      </c>
      <c r="C155" s="408"/>
      <c r="D155" s="238">
        <v>303.72000000000003</v>
      </c>
      <c r="E155" s="239">
        <f t="shared" si="8"/>
        <v>303.72000000000003</v>
      </c>
      <c r="F155" s="173"/>
    </row>
    <row r="156" spans="1:6" s="139" customFormat="1" x14ac:dyDescent="0.3">
      <c r="A156" s="334">
        <v>24</v>
      </c>
      <c r="B156" s="335" t="s">
        <v>728</v>
      </c>
      <c r="C156" s="408"/>
      <c r="D156" s="238">
        <v>303.72000000000003</v>
      </c>
      <c r="E156" s="239">
        <f t="shared" si="8"/>
        <v>303.72000000000003</v>
      </c>
      <c r="F156" s="173"/>
    </row>
    <row r="157" spans="1:6" s="139" customFormat="1" x14ac:dyDescent="0.3">
      <c r="A157" s="334">
        <v>25</v>
      </c>
      <c r="B157" s="335" t="s">
        <v>727</v>
      </c>
      <c r="C157" s="412"/>
      <c r="D157" s="238">
        <v>870.6</v>
      </c>
      <c r="E157" s="239">
        <f t="shared" si="8"/>
        <v>870.6</v>
      </c>
      <c r="F157" s="173"/>
    </row>
    <row r="158" spans="1:6" s="139" customFormat="1" x14ac:dyDescent="0.3">
      <c r="A158" s="334">
        <v>26</v>
      </c>
      <c r="B158" s="335" t="s">
        <v>726</v>
      </c>
      <c r="C158" s="408"/>
      <c r="D158" s="238">
        <v>1109.82</v>
      </c>
      <c r="E158" s="239">
        <f t="shared" si="8"/>
        <v>1109.82</v>
      </c>
      <c r="F158" s="173"/>
    </row>
    <row r="159" spans="1:6" s="139" customFormat="1" x14ac:dyDescent="0.3">
      <c r="A159" s="334">
        <v>27</v>
      </c>
      <c r="B159" s="335" t="s">
        <v>725</v>
      </c>
      <c r="C159" s="408"/>
      <c r="D159" s="238">
        <v>595.29</v>
      </c>
      <c r="E159" s="239">
        <f>C159+D159</f>
        <v>595.29</v>
      </c>
      <c r="F159" s="173"/>
    </row>
    <row r="160" spans="1:6" s="139" customFormat="1" x14ac:dyDescent="0.3">
      <c r="A160" s="337">
        <v>28</v>
      </c>
      <c r="B160" s="338" t="s">
        <v>325</v>
      </c>
      <c r="C160" s="408"/>
      <c r="D160" s="238">
        <v>378.33</v>
      </c>
      <c r="E160" s="239">
        <f>C160+D160</f>
        <v>378.33</v>
      </c>
      <c r="F160" s="173"/>
    </row>
    <row r="161" spans="1:6" s="139" customFormat="1" x14ac:dyDescent="0.3">
      <c r="A161" s="336">
        <v>29</v>
      </c>
      <c r="B161" s="341" t="s">
        <v>486</v>
      </c>
      <c r="C161" s="408"/>
      <c r="D161" s="238">
        <v>504.51</v>
      </c>
      <c r="E161" s="239">
        <f>C161+D161</f>
        <v>504.51</v>
      </c>
      <c r="F161" s="173"/>
    </row>
    <row r="162" spans="1:6" s="139" customFormat="1" x14ac:dyDescent="0.3">
      <c r="A162" s="101">
        <v>30</v>
      </c>
      <c r="B162" s="333" t="s">
        <v>334</v>
      </c>
      <c r="C162" s="408"/>
      <c r="D162" s="238">
        <v>595.29</v>
      </c>
      <c r="E162" s="239">
        <f t="shared" si="8"/>
        <v>595.29</v>
      </c>
    </row>
    <row r="163" spans="1:6" s="139" customFormat="1" x14ac:dyDescent="0.3">
      <c r="A163" s="101">
        <v>31</v>
      </c>
      <c r="B163" s="333" t="s">
        <v>724</v>
      </c>
      <c r="C163" s="408"/>
      <c r="D163" s="238">
        <v>1291.32</v>
      </c>
      <c r="E163" s="239">
        <f t="shared" si="8"/>
        <v>1291.32</v>
      </c>
    </row>
    <row r="164" spans="1:6" s="139" customFormat="1" x14ac:dyDescent="0.3">
      <c r="A164" s="336">
        <v>32</v>
      </c>
      <c r="B164" s="341" t="s">
        <v>723</v>
      </c>
      <c r="C164" s="408"/>
      <c r="D164" s="238">
        <v>1533.27</v>
      </c>
      <c r="E164" s="239">
        <f t="shared" si="8"/>
        <v>1533.27</v>
      </c>
    </row>
    <row r="165" spans="1:6" s="139" customFormat="1" x14ac:dyDescent="0.3">
      <c r="A165" s="101">
        <v>33</v>
      </c>
      <c r="B165" s="333" t="s">
        <v>722</v>
      </c>
      <c r="C165" s="408"/>
      <c r="D165" s="238">
        <v>1472.91</v>
      </c>
      <c r="E165" s="239">
        <f t="shared" si="8"/>
        <v>1472.91</v>
      </c>
    </row>
    <row r="166" spans="1:6" s="139" customFormat="1" x14ac:dyDescent="0.3">
      <c r="A166" s="342">
        <v>34</v>
      </c>
      <c r="B166" s="343" t="s">
        <v>324</v>
      </c>
      <c r="C166" s="408"/>
      <c r="D166" s="238">
        <v>1472.91</v>
      </c>
      <c r="E166" s="239">
        <f t="shared" si="8"/>
        <v>1472.91</v>
      </c>
      <c r="F166" s="173"/>
    </row>
    <row r="167" spans="1:6" s="139" customFormat="1" x14ac:dyDescent="0.3">
      <c r="A167" s="413">
        <v>35</v>
      </c>
      <c r="B167" s="414" t="s">
        <v>721</v>
      </c>
      <c r="C167" s="476">
        <v>5.64</v>
      </c>
      <c r="D167" s="238">
        <v>80.459999999999994</v>
      </c>
      <c r="E167" s="239">
        <f t="shared" si="8"/>
        <v>86.1</v>
      </c>
    </row>
    <row r="168" spans="1:6" x14ac:dyDescent="0.3">
      <c r="A168" s="206">
        <v>36</v>
      </c>
      <c r="B168" s="415" t="s">
        <v>582</v>
      </c>
      <c r="C168" s="476">
        <v>5.27</v>
      </c>
      <c r="D168" s="238">
        <v>45.12</v>
      </c>
      <c r="E168" s="239">
        <f t="shared" si="8"/>
        <v>50.39</v>
      </c>
    </row>
    <row r="169" spans="1:6" x14ac:dyDescent="0.3">
      <c r="A169" s="206">
        <v>37</v>
      </c>
      <c r="B169" s="415" t="s">
        <v>583</v>
      </c>
      <c r="C169" s="476">
        <v>1.78</v>
      </c>
      <c r="D169" s="238">
        <v>22.56</v>
      </c>
      <c r="E169" s="239">
        <f t="shared" si="8"/>
        <v>24.34</v>
      </c>
      <c r="F169" s="173"/>
    </row>
    <row r="170" spans="1:6" x14ac:dyDescent="0.3">
      <c r="A170" s="206">
        <v>38</v>
      </c>
      <c r="B170" s="415" t="s">
        <v>584</v>
      </c>
      <c r="C170" s="476">
        <v>2.91</v>
      </c>
      <c r="D170" s="238">
        <v>45.12</v>
      </c>
      <c r="E170" s="239">
        <f t="shared" si="8"/>
        <v>48.03</v>
      </c>
    </row>
    <row r="171" spans="1:6" x14ac:dyDescent="0.3">
      <c r="A171" s="206">
        <v>39</v>
      </c>
      <c r="B171" s="415" t="s">
        <v>579</v>
      </c>
      <c r="C171" s="408"/>
      <c r="D171" s="239">
        <v>45.12</v>
      </c>
      <c r="E171" s="239">
        <f t="shared" si="8"/>
        <v>45.12</v>
      </c>
    </row>
    <row r="172" spans="1:6" x14ac:dyDescent="0.3">
      <c r="A172" s="206">
        <v>40</v>
      </c>
      <c r="B172" s="415" t="s">
        <v>580</v>
      </c>
      <c r="C172" s="408"/>
      <c r="D172" s="239">
        <v>129.24</v>
      </c>
      <c r="E172" s="239">
        <f t="shared" si="8"/>
        <v>129.24</v>
      </c>
    </row>
    <row r="173" spans="1:6" x14ac:dyDescent="0.3">
      <c r="A173" s="206">
        <v>41</v>
      </c>
      <c r="B173" s="416" t="s">
        <v>396</v>
      </c>
      <c r="C173" s="476">
        <v>1.51</v>
      </c>
      <c r="D173" s="239">
        <v>13.29</v>
      </c>
      <c r="E173" s="239">
        <f t="shared" si="8"/>
        <v>14.799999999999999</v>
      </c>
    </row>
    <row r="174" spans="1:6" x14ac:dyDescent="0.3">
      <c r="A174" s="413">
        <v>42</v>
      </c>
      <c r="B174" s="414" t="s">
        <v>397</v>
      </c>
      <c r="C174" s="476">
        <v>2.5</v>
      </c>
      <c r="D174" s="239">
        <v>29.22</v>
      </c>
      <c r="E174" s="239">
        <f t="shared" si="8"/>
        <v>31.72</v>
      </c>
    </row>
    <row r="175" spans="1:6" x14ac:dyDescent="0.3">
      <c r="A175" s="413">
        <v>43</v>
      </c>
      <c r="B175" s="414" t="s">
        <v>398</v>
      </c>
      <c r="C175" s="476">
        <v>1.52</v>
      </c>
      <c r="D175" s="239">
        <v>29.22</v>
      </c>
      <c r="E175" s="239">
        <f t="shared" si="8"/>
        <v>30.74</v>
      </c>
    </row>
    <row r="176" spans="1:6" ht="37.5" x14ac:dyDescent="0.3">
      <c r="A176" s="413">
        <v>44</v>
      </c>
      <c r="B176" s="414" t="s">
        <v>400</v>
      </c>
      <c r="C176" s="408"/>
      <c r="D176" s="239">
        <v>878.79</v>
      </c>
      <c r="E176" s="239">
        <f t="shared" si="8"/>
        <v>878.79</v>
      </c>
    </row>
    <row r="177" spans="1:6" x14ac:dyDescent="0.3">
      <c r="A177" s="533" t="s">
        <v>591</v>
      </c>
      <c r="B177" s="534"/>
      <c r="C177" s="534"/>
      <c r="D177" s="534"/>
      <c r="E177" s="535"/>
    </row>
    <row r="178" spans="1:6" x14ac:dyDescent="0.3">
      <c r="A178" s="147" t="s">
        <v>148</v>
      </c>
      <c r="B178" s="151" t="s">
        <v>1164</v>
      </c>
      <c r="C178" s="203"/>
      <c r="D178" s="238">
        <v>957.41</v>
      </c>
      <c r="E178" s="239">
        <f>C178+D178</f>
        <v>957.41</v>
      </c>
    </row>
    <row r="179" spans="1:6" x14ac:dyDescent="0.3">
      <c r="A179" s="147" t="s">
        <v>405</v>
      </c>
      <c r="B179" s="151" t="s">
        <v>1165</v>
      </c>
      <c r="C179" s="203"/>
      <c r="D179" s="238">
        <v>1253.1199999999999</v>
      </c>
      <c r="E179" s="239">
        <f t="shared" ref="E179:E182" si="9">C179+D179</f>
        <v>1253.1199999999999</v>
      </c>
    </row>
    <row r="180" spans="1:6" x14ac:dyDescent="0.3">
      <c r="A180" s="147" t="s">
        <v>390</v>
      </c>
      <c r="B180" s="151" t="s">
        <v>1166</v>
      </c>
      <c r="C180" s="203"/>
      <c r="D180" s="238">
        <v>1400.97</v>
      </c>
      <c r="E180" s="239">
        <f t="shared" si="9"/>
        <v>1400.97</v>
      </c>
    </row>
    <row r="181" spans="1:6" x14ac:dyDescent="0.3">
      <c r="A181" s="147" t="s">
        <v>391</v>
      </c>
      <c r="B181" s="151" t="s">
        <v>1167</v>
      </c>
      <c r="C181" s="203"/>
      <c r="D181" s="238">
        <v>1844.54</v>
      </c>
      <c r="E181" s="239">
        <f t="shared" si="9"/>
        <v>1844.54</v>
      </c>
    </row>
    <row r="182" spans="1:6" s="139" customFormat="1" x14ac:dyDescent="0.3">
      <c r="A182" s="147" t="s">
        <v>906</v>
      </c>
      <c r="B182" s="269" t="s">
        <v>655</v>
      </c>
      <c r="C182" s="204"/>
      <c r="D182" s="238">
        <v>1727.82</v>
      </c>
      <c r="E182" s="239">
        <f t="shared" si="9"/>
        <v>1727.82</v>
      </c>
      <c r="F182" s="173"/>
    </row>
    <row r="183" spans="1:6" x14ac:dyDescent="0.3">
      <c r="A183" s="154"/>
      <c r="B183" s="150" t="s">
        <v>423</v>
      </c>
      <c r="C183" s="212"/>
      <c r="D183" s="212"/>
      <c r="E183" s="212"/>
    </row>
    <row r="184" spans="1:6" x14ac:dyDescent="0.3">
      <c r="A184" s="154" t="s">
        <v>252</v>
      </c>
      <c r="B184" s="369" t="s">
        <v>369</v>
      </c>
      <c r="C184" s="203"/>
      <c r="D184" s="238">
        <v>195.43</v>
      </c>
      <c r="E184" s="239">
        <f>C184+D184</f>
        <v>195.43</v>
      </c>
    </row>
    <row r="185" spans="1:6" ht="37.5" x14ac:dyDescent="0.3">
      <c r="A185" s="154" t="s">
        <v>253</v>
      </c>
      <c r="B185" s="343" t="s">
        <v>872</v>
      </c>
      <c r="C185" s="203"/>
      <c r="D185" s="232">
        <v>166.55</v>
      </c>
      <c r="E185" s="233">
        <f t="shared" ref="E185:E243" si="10">C185+D185</f>
        <v>166.55</v>
      </c>
    </row>
    <row r="186" spans="1:6" ht="37.5" x14ac:dyDescent="0.3">
      <c r="A186" s="154" t="s">
        <v>254</v>
      </c>
      <c r="B186" s="343" t="s">
        <v>873</v>
      </c>
      <c r="C186" s="203"/>
      <c r="D186" s="232">
        <v>166.55</v>
      </c>
      <c r="E186" s="233">
        <f t="shared" si="10"/>
        <v>166.55</v>
      </c>
    </row>
    <row r="187" spans="1:6" ht="37.5" x14ac:dyDescent="0.3">
      <c r="A187" s="154" t="s">
        <v>373</v>
      </c>
      <c r="B187" s="343" t="s">
        <v>874</v>
      </c>
      <c r="C187" s="203"/>
      <c r="D187" s="232">
        <v>108.07</v>
      </c>
      <c r="E187" s="233">
        <f t="shared" si="10"/>
        <v>108.07</v>
      </c>
    </row>
    <row r="188" spans="1:6" ht="37.5" x14ac:dyDescent="0.3">
      <c r="A188" s="154" t="s">
        <v>374</v>
      </c>
      <c r="B188" s="343" t="s">
        <v>875</v>
      </c>
      <c r="C188" s="203"/>
      <c r="D188" s="232">
        <v>108.07</v>
      </c>
      <c r="E188" s="233">
        <f t="shared" si="10"/>
        <v>108.07</v>
      </c>
    </row>
    <row r="189" spans="1:6" x14ac:dyDescent="0.3">
      <c r="A189" s="154" t="s">
        <v>375</v>
      </c>
      <c r="B189" s="343" t="s">
        <v>876</v>
      </c>
      <c r="C189" s="203"/>
      <c r="D189" s="232">
        <v>60.77</v>
      </c>
      <c r="E189" s="233">
        <f t="shared" si="10"/>
        <v>60.77</v>
      </c>
    </row>
    <row r="190" spans="1:6" x14ac:dyDescent="0.3">
      <c r="A190" s="154" t="s">
        <v>376</v>
      </c>
      <c r="B190" s="369" t="s">
        <v>877</v>
      </c>
      <c r="C190" s="203"/>
      <c r="D190" s="232">
        <v>195.42</v>
      </c>
      <c r="E190" s="233">
        <f t="shared" si="10"/>
        <v>195.42</v>
      </c>
    </row>
    <row r="191" spans="1:6" x14ac:dyDescent="0.3">
      <c r="A191" s="154" t="s">
        <v>443</v>
      </c>
      <c r="B191" s="369" t="s">
        <v>878</v>
      </c>
      <c r="C191" s="203"/>
      <c r="D191" s="232">
        <v>30.04</v>
      </c>
      <c r="E191" s="233">
        <f t="shared" si="10"/>
        <v>30.04</v>
      </c>
    </row>
    <row r="192" spans="1:6" x14ac:dyDescent="0.3">
      <c r="A192" s="154" t="s">
        <v>454</v>
      </c>
      <c r="B192" s="369" t="s">
        <v>879</v>
      </c>
      <c r="C192" s="203"/>
      <c r="D192" s="232">
        <v>148.84</v>
      </c>
      <c r="E192" s="233">
        <f t="shared" si="10"/>
        <v>148.84</v>
      </c>
    </row>
    <row r="193" spans="1:5" x14ac:dyDescent="0.3">
      <c r="A193" s="154" t="s">
        <v>455</v>
      </c>
      <c r="B193" s="369" t="s">
        <v>880</v>
      </c>
      <c r="C193" s="203"/>
      <c r="D193" s="232">
        <v>144.44999999999999</v>
      </c>
      <c r="E193" s="233">
        <f t="shared" si="10"/>
        <v>144.44999999999999</v>
      </c>
    </row>
    <row r="194" spans="1:5" x14ac:dyDescent="0.3">
      <c r="A194" s="154" t="s">
        <v>456</v>
      </c>
      <c r="B194" s="369" t="s">
        <v>881</v>
      </c>
      <c r="C194" s="203"/>
      <c r="D194" s="232">
        <v>263.25</v>
      </c>
      <c r="E194" s="233">
        <f t="shared" si="10"/>
        <v>263.25</v>
      </c>
    </row>
    <row r="195" spans="1:5" x14ac:dyDescent="0.3">
      <c r="A195" s="154" t="s">
        <v>457</v>
      </c>
      <c r="B195" s="369" t="s">
        <v>882</v>
      </c>
      <c r="C195" s="203"/>
      <c r="D195" s="232">
        <v>42.04</v>
      </c>
      <c r="E195" s="233">
        <f t="shared" si="10"/>
        <v>42.04</v>
      </c>
    </row>
    <row r="196" spans="1:5" x14ac:dyDescent="0.3">
      <c r="A196" s="154" t="s">
        <v>458</v>
      </c>
      <c r="B196" s="369" t="s">
        <v>883</v>
      </c>
      <c r="C196" s="203"/>
      <c r="D196" s="232">
        <v>127.03</v>
      </c>
      <c r="E196" s="233">
        <f t="shared" si="10"/>
        <v>127.03</v>
      </c>
    </row>
    <row r="197" spans="1:5" x14ac:dyDescent="0.3">
      <c r="A197" s="154" t="s">
        <v>459</v>
      </c>
      <c r="B197" s="369" t="s">
        <v>327</v>
      </c>
      <c r="C197" s="203"/>
      <c r="D197" s="232">
        <v>113.82</v>
      </c>
      <c r="E197" s="233">
        <f t="shared" si="10"/>
        <v>113.82</v>
      </c>
    </row>
    <row r="198" spans="1:5" x14ac:dyDescent="0.3">
      <c r="A198" s="154" t="s">
        <v>460</v>
      </c>
      <c r="B198" s="369" t="s">
        <v>370</v>
      </c>
      <c r="C198" s="203"/>
      <c r="D198" s="232">
        <v>201.6</v>
      </c>
      <c r="E198" s="233">
        <f t="shared" si="10"/>
        <v>201.6</v>
      </c>
    </row>
    <row r="199" spans="1:5" x14ac:dyDescent="0.3">
      <c r="A199" s="154" t="s">
        <v>461</v>
      </c>
      <c r="B199" s="369" t="s">
        <v>326</v>
      </c>
      <c r="C199" s="203"/>
      <c r="D199" s="233">
        <v>76.8</v>
      </c>
      <c r="E199" s="233">
        <f t="shared" si="10"/>
        <v>76.8</v>
      </c>
    </row>
    <row r="200" spans="1:5" ht="37.5" x14ac:dyDescent="0.3">
      <c r="A200" s="154" t="s">
        <v>462</v>
      </c>
      <c r="B200" s="269" t="s">
        <v>884</v>
      </c>
      <c r="C200" s="203"/>
      <c r="D200" s="233">
        <v>166.56</v>
      </c>
      <c r="E200" s="233">
        <f t="shared" si="10"/>
        <v>166.56</v>
      </c>
    </row>
    <row r="201" spans="1:5" x14ac:dyDescent="0.3">
      <c r="A201" s="154" t="s">
        <v>463</v>
      </c>
      <c r="B201" s="269" t="s">
        <v>885</v>
      </c>
      <c r="C201" s="203"/>
      <c r="D201" s="233">
        <v>108.07</v>
      </c>
      <c r="E201" s="233">
        <f t="shared" si="10"/>
        <v>108.07</v>
      </c>
    </row>
    <row r="202" spans="1:5" x14ac:dyDescent="0.3">
      <c r="A202" s="154" t="s">
        <v>464</v>
      </c>
      <c r="B202" s="269" t="s">
        <v>886</v>
      </c>
      <c r="C202" s="203"/>
      <c r="D202" s="233">
        <v>114.41</v>
      </c>
      <c r="E202" s="233">
        <f t="shared" si="10"/>
        <v>114.41</v>
      </c>
    </row>
    <row r="203" spans="1:5" x14ac:dyDescent="0.3">
      <c r="A203" s="154" t="s">
        <v>465</v>
      </c>
      <c r="B203" s="269" t="s">
        <v>887</v>
      </c>
      <c r="C203" s="203"/>
      <c r="D203" s="233">
        <v>85.35</v>
      </c>
      <c r="E203" s="233">
        <f t="shared" si="10"/>
        <v>85.35</v>
      </c>
    </row>
    <row r="204" spans="1:5" ht="37.5" x14ac:dyDescent="0.3">
      <c r="A204" s="154" t="s">
        <v>466</v>
      </c>
      <c r="B204" s="269" t="s">
        <v>888</v>
      </c>
      <c r="C204" s="203"/>
      <c r="D204" s="233">
        <v>108.07</v>
      </c>
      <c r="E204" s="233">
        <f t="shared" si="10"/>
        <v>108.07</v>
      </c>
    </row>
    <row r="205" spans="1:5" x14ac:dyDescent="0.3">
      <c r="A205" s="154" t="s">
        <v>467</v>
      </c>
      <c r="B205" s="269" t="s">
        <v>889</v>
      </c>
      <c r="C205" s="203"/>
      <c r="D205" s="233">
        <v>171.63</v>
      </c>
      <c r="E205" s="233">
        <f t="shared" si="10"/>
        <v>171.63</v>
      </c>
    </row>
    <row r="206" spans="1:5" ht="56.25" x14ac:dyDescent="0.3">
      <c r="A206" s="154" t="s">
        <v>468</v>
      </c>
      <c r="B206" s="269" t="s">
        <v>986</v>
      </c>
      <c r="C206" s="203"/>
      <c r="D206" s="233">
        <v>167.09</v>
      </c>
      <c r="E206" s="233">
        <f t="shared" si="10"/>
        <v>167.09</v>
      </c>
    </row>
    <row r="207" spans="1:5" x14ac:dyDescent="0.3">
      <c r="A207" s="370" t="s">
        <v>252</v>
      </c>
      <c r="B207" s="371" t="s">
        <v>890</v>
      </c>
      <c r="C207" s="203"/>
      <c r="D207" s="233"/>
      <c r="E207" s="233">
        <f t="shared" si="10"/>
        <v>0</v>
      </c>
    </row>
    <row r="208" spans="1:5" x14ac:dyDescent="0.3">
      <c r="A208" s="182" t="s">
        <v>386</v>
      </c>
      <c r="B208" s="269" t="s">
        <v>891</v>
      </c>
      <c r="C208" s="203"/>
      <c r="D208" s="233">
        <v>195.43</v>
      </c>
      <c r="E208" s="233">
        <f t="shared" si="10"/>
        <v>195.43</v>
      </c>
    </row>
    <row r="209" spans="1:5" x14ac:dyDescent="0.3">
      <c r="A209" s="182" t="s">
        <v>145</v>
      </c>
      <c r="B209" s="343" t="s">
        <v>892</v>
      </c>
      <c r="C209" s="203"/>
      <c r="D209" s="233">
        <v>131.91</v>
      </c>
      <c r="E209" s="233">
        <f t="shared" si="10"/>
        <v>131.91</v>
      </c>
    </row>
    <row r="210" spans="1:5" x14ac:dyDescent="0.3">
      <c r="A210" s="182" t="s">
        <v>387</v>
      </c>
      <c r="B210" s="343" t="s">
        <v>893</v>
      </c>
      <c r="C210" s="203"/>
      <c r="D210" s="233">
        <v>327.55</v>
      </c>
      <c r="E210" s="233">
        <f t="shared" si="10"/>
        <v>327.55</v>
      </c>
    </row>
    <row r="211" spans="1:5" ht="37.5" x14ac:dyDescent="0.3">
      <c r="A211" s="182" t="s">
        <v>388</v>
      </c>
      <c r="B211" s="343" t="s">
        <v>894</v>
      </c>
      <c r="C211" s="203"/>
      <c r="D211" s="233">
        <v>269.07</v>
      </c>
      <c r="E211" s="233">
        <f t="shared" si="10"/>
        <v>269.07</v>
      </c>
    </row>
    <row r="212" spans="1:5" x14ac:dyDescent="0.3">
      <c r="A212" s="182" t="s">
        <v>389</v>
      </c>
      <c r="B212" s="343" t="s">
        <v>876</v>
      </c>
      <c r="C212" s="203"/>
      <c r="D212" s="233">
        <v>134.71</v>
      </c>
      <c r="E212" s="233">
        <f t="shared" si="10"/>
        <v>134.71</v>
      </c>
    </row>
    <row r="213" spans="1:5" x14ac:dyDescent="0.3">
      <c r="A213" s="182" t="s">
        <v>450</v>
      </c>
      <c r="B213" s="343" t="s">
        <v>895</v>
      </c>
      <c r="C213" s="203"/>
      <c r="D213" s="233">
        <v>267.57</v>
      </c>
      <c r="E213" s="233">
        <f t="shared" si="10"/>
        <v>267.57</v>
      </c>
    </row>
    <row r="214" spans="1:5" ht="37.5" x14ac:dyDescent="0.3">
      <c r="A214" s="182" t="s">
        <v>815</v>
      </c>
      <c r="B214" s="343" t="s">
        <v>896</v>
      </c>
      <c r="C214" s="203"/>
      <c r="D214" s="233">
        <v>67.11</v>
      </c>
      <c r="E214" s="233">
        <f t="shared" si="10"/>
        <v>67.11</v>
      </c>
    </row>
    <row r="215" spans="1:5" x14ac:dyDescent="0.3">
      <c r="A215" s="182" t="s">
        <v>897</v>
      </c>
      <c r="B215" s="343" t="s">
        <v>898</v>
      </c>
      <c r="C215" s="203"/>
      <c r="D215" s="233">
        <v>664.34</v>
      </c>
      <c r="E215" s="233">
        <f t="shared" si="10"/>
        <v>664.34</v>
      </c>
    </row>
    <row r="216" spans="1:5" x14ac:dyDescent="0.3">
      <c r="A216" s="182" t="s">
        <v>899</v>
      </c>
      <c r="B216" s="343" t="s">
        <v>900</v>
      </c>
      <c r="C216" s="203"/>
      <c r="D216" s="233">
        <v>333.93</v>
      </c>
      <c r="E216" s="233">
        <f t="shared" si="10"/>
        <v>333.93</v>
      </c>
    </row>
    <row r="217" spans="1:5" x14ac:dyDescent="0.3">
      <c r="A217" s="370" t="s">
        <v>253</v>
      </c>
      <c r="B217" s="372" t="s">
        <v>901</v>
      </c>
      <c r="C217" s="203"/>
      <c r="D217" s="233"/>
      <c r="E217" s="233">
        <f t="shared" si="10"/>
        <v>0</v>
      </c>
    </row>
    <row r="218" spans="1:5" x14ac:dyDescent="0.3">
      <c r="A218" s="182" t="s">
        <v>148</v>
      </c>
      <c r="B218" s="343" t="s">
        <v>902</v>
      </c>
      <c r="C218" s="203"/>
      <c r="D218" s="233">
        <v>36.03</v>
      </c>
      <c r="E218" s="233">
        <f t="shared" si="10"/>
        <v>36.03</v>
      </c>
    </row>
    <row r="219" spans="1:5" x14ac:dyDescent="0.3">
      <c r="A219" s="182" t="s">
        <v>405</v>
      </c>
      <c r="B219" s="343" t="s">
        <v>903</v>
      </c>
      <c r="C219" s="203"/>
      <c r="D219" s="233">
        <v>131.91</v>
      </c>
      <c r="E219" s="233">
        <f t="shared" si="10"/>
        <v>131.91</v>
      </c>
    </row>
    <row r="220" spans="1:5" ht="37.5" x14ac:dyDescent="0.3">
      <c r="A220" s="182" t="s">
        <v>390</v>
      </c>
      <c r="B220" s="343" t="s">
        <v>904</v>
      </c>
      <c r="C220" s="203"/>
      <c r="D220" s="233">
        <v>327.55</v>
      </c>
      <c r="E220" s="233">
        <f t="shared" si="10"/>
        <v>327.55</v>
      </c>
    </row>
    <row r="221" spans="1:5" ht="37.5" x14ac:dyDescent="0.3">
      <c r="A221" s="182" t="s">
        <v>391</v>
      </c>
      <c r="B221" s="343" t="s">
        <v>905</v>
      </c>
      <c r="C221" s="203"/>
      <c r="D221" s="233">
        <v>269.07</v>
      </c>
      <c r="E221" s="233">
        <f t="shared" si="10"/>
        <v>269.07</v>
      </c>
    </row>
    <row r="222" spans="1:5" x14ac:dyDescent="0.3">
      <c r="A222" s="182" t="s">
        <v>906</v>
      </c>
      <c r="B222" s="343" t="s">
        <v>907</v>
      </c>
      <c r="C222" s="203"/>
      <c r="D222" s="233">
        <v>134.71</v>
      </c>
      <c r="E222" s="233">
        <f t="shared" si="10"/>
        <v>134.71</v>
      </c>
    </row>
    <row r="223" spans="1:5" x14ac:dyDescent="0.3">
      <c r="A223" s="182" t="s">
        <v>908</v>
      </c>
      <c r="B223" s="343" t="s">
        <v>895</v>
      </c>
      <c r="C223" s="203"/>
      <c r="D223" s="233">
        <v>267.57</v>
      </c>
      <c r="E223" s="233">
        <f t="shared" si="10"/>
        <v>267.57</v>
      </c>
    </row>
    <row r="224" spans="1:5" ht="37.5" x14ac:dyDescent="0.3">
      <c r="A224" s="182" t="s">
        <v>909</v>
      </c>
      <c r="B224" s="343" t="s">
        <v>896</v>
      </c>
      <c r="C224" s="203"/>
      <c r="D224" s="233">
        <v>167.76</v>
      </c>
      <c r="E224" s="233">
        <f t="shared" si="10"/>
        <v>167.76</v>
      </c>
    </row>
    <row r="225" spans="1:5" x14ac:dyDescent="0.3">
      <c r="A225" s="182" t="s">
        <v>910</v>
      </c>
      <c r="B225" s="343" t="s">
        <v>911</v>
      </c>
      <c r="C225" s="203"/>
      <c r="D225" s="233">
        <v>318</v>
      </c>
      <c r="E225" s="233">
        <f t="shared" si="10"/>
        <v>318</v>
      </c>
    </row>
    <row r="226" spans="1:5" ht="37.5" x14ac:dyDescent="0.3">
      <c r="A226" s="370" t="s">
        <v>254</v>
      </c>
      <c r="B226" s="373" t="s">
        <v>912</v>
      </c>
      <c r="C226" s="203"/>
      <c r="D226" s="233"/>
      <c r="E226" s="233">
        <f t="shared" si="10"/>
        <v>0</v>
      </c>
    </row>
    <row r="227" spans="1:5" x14ac:dyDescent="0.3">
      <c r="A227" s="182" t="s">
        <v>192</v>
      </c>
      <c r="B227" s="269" t="s">
        <v>891</v>
      </c>
      <c r="C227" s="203"/>
      <c r="D227" s="233">
        <v>195.43</v>
      </c>
      <c r="E227" s="233">
        <f t="shared" si="10"/>
        <v>195.43</v>
      </c>
    </row>
    <row r="228" spans="1:5" x14ac:dyDescent="0.3">
      <c r="A228" s="182" t="s">
        <v>393</v>
      </c>
      <c r="B228" s="343" t="s">
        <v>913</v>
      </c>
      <c r="C228" s="203"/>
      <c r="D228" s="233">
        <v>131.91</v>
      </c>
      <c r="E228" s="233">
        <f t="shared" si="10"/>
        <v>131.91</v>
      </c>
    </row>
    <row r="229" spans="1:5" x14ac:dyDescent="0.3">
      <c r="A229" s="182" t="s">
        <v>394</v>
      </c>
      <c r="B229" s="343" t="s">
        <v>914</v>
      </c>
      <c r="C229" s="203"/>
      <c r="D229" s="233">
        <v>327.55</v>
      </c>
      <c r="E229" s="233">
        <f t="shared" si="10"/>
        <v>327.55</v>
      </c>
    </row>
    <row r="230" spans="1:5" x14ac:dyDescent="0.3">
      <c r="A230" s="182" t="s">
        <v>406</v>
      </c>
      <c r="B230" s="343" t="s">
        <v>915</v>
      </c>
      <c r="C230" s="203"/>
      <c r="D230" s="233">
        <v>269.07</v>
      </c>
      <c r="E230" s="233">
        <f t="shared" si="10"/>
        <v>269.07</v>
      </c>
    </row>
    <row r="231" spans="1:5" x14ac:dyDescent="0.3">
      <c r="A231" s="182" t="s">
        <v>451</v>
      </c>
      <c r="B231" s="343" t="s">
        <v>907</v>
      </c>
      <c r="C231" s="203"/>
      <c r="D231" s="233">
        <v>134.71</v>
      </c>
      <c r="E231" s="233">
        <f t="shared" si="10"/>
        <v>134.71</v>
      </c>
    </row>
    <row r="232" spans="1:5" x14ac:dyDescent="0.3">
      <c r="A232" s="182" t="s">
        <v>452</v>
      </c>
      <c r="B232" s="343" t="s">
        <v>895</v>
      </c>
      <c r="C232" s="203"/>
      <c r="D232" s="233">
        <v>133.80000000000001</v>
      </c>
      <c r="E232" s="233">
        <f t="shared" si="10"/>
        <v>133.80000000000001</v>
      </c>
    </row>
    <row r="233" spans="1:5" ht="37.5" x14ac:dyDescent="0.3">
      <c r="A233" s="182" t="s">
        <v>453</v>
      </c>
      <c r="B233" s="343" t="s">
        <v>896</v>
      </c>
      <c r="C233" s="203"/>
      <c r="D233" s="233">
        <v>67.11</v>
      </c>
      <c r="E233" s="233">
        <f t="shared" si="10"/>
        <v>67.11</v>
      </c>
    </row>
    <row r="234" spans="1:5" x14ac:dyDescent="0.3">
      <c r="A234" s="182" t="s">
        <v>916</v>
      </c>
      <c r="B234" s="343" t="s">
        <v>917</v>
      </c>
      <c r="C234" s="203"/>
      <c r="D234" s="233">
        <v>143.1</v>
      </c>
      <c r="E234" s="233">
        <f t="shared" si="10"/>
        <v>143.1</v>
      </c>
    </row>
    <row r="235" spans="1:5" x14ac:dyDescent="0.3">
      <c r="A235" s="370" t="s">
        <v>373</v>
      </c>
      <c r="B235" s="373" t="s">
        <v>918</v>
      </c>
      <c r="C235" s="203"/>
      <c r="D235" s="233"/>
      <c r="E235" s="233">
        <f t="shared" si="10"/>
        <v>0</v>
      </c>
    </row>
    <row r="236" spans="1:5" x14ac:dyDescent="0.3">
      <c r="A236" s="182" t="s">
        <v>407</v>
      </c>
      <c r="B236" s="269" t="s">
        <v>891</v>
      </c>
      <c r="C236" s="203"/>
      <c r="D236" s="233">
        <v>195.43</v>
      </c>
      <c r="E236" s="233">
        <f t="shared" si="10"/>
        <v>195.43</v>
      </c>
    </row>
    <row r="237" spans="1:5" x14ac:dyDescent="0.3">
      <c r="A237" s="182" t="s">
        <v>408</v>
      </c>
      <c r="B237" s="343" t="s">
        <v>892</v>
      </c>
      <c r="C237" s="203"/>
      <c r="D237" s="233">
        <v>131.91</v>
      </c>
      <c r="E237" s="233">
        <f t="shared" si="10"/>
        <v>131.91</v>
      </c>
    </row>
    <row r="238" spans="1:5" x14ac:dyDescent="0.3">
      <c r="A238" s="182" t="s">
        <v>409</v>
      </c>
      <c r="B238" s="343" t="s">
        <v>919</v>
      </c>
      <c r="C238" s="203"/>
      <c r="D238" s="233">
        <v>327.55</v>
      </c>
      <c r="E238" s="233">
        <f t="shared" si="10"/>
        <v>327.55</v>
      </c>
    </row>
    <row r="239" spans="1:5" ht="37.5" x14ac:dyDescent="0.3">
      <c r="A239" s="182" t="s">
        <v>410</v>
      </c>
      <c r="B239" s="343" t="s">
        <v>920</v>
      </c>
      <c r="C239" s="203"/>
      <c r="D239" s="233">
        <v>269.07</v>
      </c>
      <c r="E239" s="233">
        <f t="shared" si="10"/>
        <v>269.07</v>
      </c>
    </row>
    <row r="240" spans="1:5" x14ac:dyDescent="0.3">
      <c r="A240" s="182" t="s">
        <v>411</v>
      </c>
      <c r="B240" s="343" t="s">
        <v>907</v>
      </c>
      <c r="C240" s="203"/>
      <c r="D240" s="233">
        <v>134.71</v>
      </c>
      <c r="E240" s="233">
        <f t="shared" si="10"/>
        <v>134.71</v>
      </c>
    </row>
    <row r="241" spans="1:5" x14ac:dyDescent="0.3">
      <c r="A241" s="182" t="s">
        <v>412</v>
      </c>
      <c r="B241" s="343" t="s">
        <v>895</v>
      </c>
      <c r="C241" s="203"/>
      <c r="D241" s="233">
        <v>133.80000000000001</v>
      </c>
      <c r="E241" s="233">
        <f t="shared" si="10"/>
        <v>133.80000000000001</v>
      </c>
    </row>
    <row r="242" spans="1:5" ht="37.5" x14ac:dyDescent="0.3">
      <c r="A242" s="182" t="s">
        <v>470</v>
      </c>
      <c r="B242" s="343" t="s">
        <v>896</v>
      </c>
      <c r="C242" s="203"/>
      <c r="D242" s="233">
        <v>67.11</v>
      </c>
      <c r="E242" s="233">
        <f t="shared" si="10"/>
        <v>67.11</v>
      </c>
    </row>
    <row r="243" spans="1:5" x14ac:dyDescent="0.3">
      <c r="A243" s="182" t="s">
        <v>471</v>
      </c>
      <c r="B243" s="269" t="s">
        <v>921</v>
      </c>
      <c r="C243" s="203"/>
      <c r="D243" s="233">
        <v>190.83</v>
      </c>
      <c r="E243" s="233">
        <f t="shared" si="10"/>
        <v>190.83</v>
      </c>
    </row>
    <row r="244" spans="1:5" ht="56.25" customHeight="1" x14ac:dyDescent="0.3">
      <c r="A244" s="182"/>
      <c r="B244" s="537" t="s">
        <v>426</v>
      </c>
      <c r="C244" s="538"/>
      <c r="D244" s="538"/>
      <c r="E244" s="538"/>
    </row>
    <row r="245" spans="1:5" x14ac:dyDescent="0.3">
      <c r="A245" s="182" t="s">
        <v>252</v>
      </c>
      <c r="B245" s="374" t="s">
        <v>427</v>
      </c>
      <c r="C245" s="203"/>
      <c r="D245" s="233">
        <v>33.76</v>
      </c>
      <c r="E245" s="233">
        <f>D245</f>
        <v>33.76</v>
      </c>
    </row>
    <row r="246" spans="1:5" x14ac:dyDescent="0.3">
      <c r="A246" s="182" t="s">
        <v>253</v>
      </c>
      <c r="B246" s="374" t="s">
        <v>428</v>
      </c>
      <c r="C246" s="203"/>
      <c r="D246" s="233">
        <v>73.290000000000006</v>
      </c>
      <c r="E246" s="233">
        <f t="shared" ref="E246:E260" si="11">D246</f>
        <v>73.290000000000006</v>
      </c>
    </row>
    <row r="247" spans="1:5" x14ac:dyDescent="0.3">
      <c r="A247" s="182" t="s">
        <v>254</v>
      </c>
      <c r="B247" s="374" t="s">
        <v>429</v>
      </c>
      <c r="C247" s="203"/>
      <c r="D247" s="233">
        <v>82.93</v>
      </c>
      <c r="E247" s="233">
        <f t="shared" si="11"/>
        <v>82.93</v>
      </c>
    </row>
    <row r="248" spans="1:5" x14ac:dyDescent="0.3">
      <c r="A248" s="182" t="s">
        <v>373</v>
      </c>
      <c r="B248" s="343" t="s">
        <v>922</v>
      </c>
      <c r="C248" s="203"/>
      <c r="D248" s="233">
        <v>165.85</v>
      </c>
      <c r="E248" s="233">
        <f t="shared" si="11"/>
        <v>165.85</v>
      </c>
    </row>
    <row r="249" spans="1:5" x14ac:dyDescent="0.3">
      <c r="A249" s="182" t="s">
        <v>374</v>
      </c>
      <c r="B249" s="343" t="s">
        <v>923</v>
      </c>
      <c r="C249" s="203"/>
      <c r="D249" s="233">
        <v>165.85</v>
      </c>
      <c r="E249" s="233">
        <f t="shared" si="11"/>
        <v>165.85</v>
      </c>
    </row>
    <row r="250" spans="1:5" x14ac:dyDescent="0.3">
      <c r="A250" s="182" t="s">
        <v>375</v>
      </c>
      <c r="B250" s="343" t="s">
        <v>924</v>
      </c>
      <c r="C250" s="203"/>
      <c r="D250" s="233">
        <v>327.48</v>
      </c>
      <c r="E250" s="233">
        <f t="shared" si="11"/>
        <v>327.48</v>
      </c>
    </row>
    <row r="251" spans="1:5" x14ac:dyDescent="0.3">
      <c r="A251" s="182" t="s">
        <v>376</v>
      </c>
      <c r="B251" s="374" t="s">
        <v>430</v>
      </c>
      <c r="C251" s="203"/>
      <c r="D251" s="233">
        <v>35.79</v>
      </c>
      <c r="E251" s="233">
        <f t="shared" si="11"/>
        <v>35.79</v>
      </c>
    </row>
    <row r="252" spans="1:5" x14ac:dyDescent="0.3">
      <c r="A252" s="182" t="s">
        <v>443</v>
      </c>
      <c r="B252" s="343" t="s">
        <v>925</v>
      </c>
      <c r="C252" s="203"/>
      <c r="D252" s="233">
        <v>107.36</v>
      </c>
      <c r="E252" s="233">
        <f t="shared" si="11"/>
        <v>107.36</v>
      </c>
    </row>
    <row r="253" spans="1:5" x14ac:dyDescent="0.3">
      <c r="A253" s="182" t="s">
        <v>454</v>
      </c>
      <c r="B253" s="343" t="s">
        <v>926</v>
      </c>
      <c r="C253" s="203"/>
      <c r="D253" s="233">
        <v>107.36</v>
      </c>
      <c r="E253" s="233">
        <f t="shared" si="11"/>
        <v>107.36</v>
      </c>
    </row>
    <row r="254" spans="1:5" x14ac:dyDescent="0.3">
      <c r="A254" s="182" t="s">
        <v>455</v>
      </c>
      <c r="B254" s="343" t="s">
        <v>927</v>
      </c>
      <c r="C254" s="203"/>
      <c r="D254" s="233">
        <v>268.99</v>
      </c>
      <c r="E254" s="233">
        <f t="shared" si="11"/>
        <v>268.99</v>
      </c>
    </row>
    <row r="255" spans="1:5" x14ac:dyDescent="0.3">
      <c r="A255" s="182" t="s">
        <v>456</v>
      </c>
      <c r="B255" s="374" t="s">
        <v>431</v>
      </c>
      <c r="C255" s="203"/>
      <c r="D255" s="233">
        <v>73.28</v>
      </c>
      <c r="E255" s="233">
        <f t="shared" si="11"/>
        <v>73.28</v>
      </c>
    </row>
    <row r="256" spans="1:5" ht="37.5" x14ac:dyDescent="0.3">
      <c r="A256" s="182" t="s">
        <v>457</v>
      </c>
      <c r="B256" s="374" t="s">
        <v>928</v>
      </c>
      <c r="C256" s="203"/>
      <c r="D256" s="233">
        <v>67.11</v>
      </c>
      <c r="E256" s="233">
        <f t="shared" si="11"/>
        <v>67.11</v>
      </c>
    </row>
    <row r="257" spans="1:5" x14ac:dyDescent="0.3">
      <c r="A257" s="182" t="s">
        <v>458</v>
      </c>
      <c r="B257" s="374" t="s">
        <v>432</v>
      </c>
      <c r="C257" s="203"/>
      <c r="D257" s="233">
        <v>47.42</v>
      </c>
      <c r="E257" s="233">
        <f t="shared" si="11"/>
        <v>47.42</v>
      </c>
    </row>
    <row r="258" spans="1:5" ht="37.5" x14ac:dyDescent="0.3">
      <c r="A258" s="182" t="s">
        <v>459</v>
      </c>
      <c r="B258" s="374" t="s">
        <v>433</v>
      </c>
      <c r="C258" s="203"/>
      <c r="D258" s="233">
        <v>71.12</v>
      </c>
      <c r="E258" s="233">
        <f t="shared" si="11"/>
        <v>71.12</v>
      </c>
    </row>
    <row r="259" spans="1:5" ht="37.5" x14ac:dyDescent="0.3">
      <c r="A259" s="182" t="s">
        <v>460</v>
      </c>
      <c r="B259" s="374" t="s">
        <v>434</v>
      </c>
      <c r="C259" s="203"/>
      <c r="D259" s="233">
        <v>145.28</v>
      </c>
      <c r="E259" s="233">
        <f t="shared" si="11"/>
        <v>145.28</v>
      </c>
    </row>
    <row r="260" spans="1:5" ht="37.5" x14ac:dyDescent="0.3">
      <c r="A260" s="182" t="s">
        <v>461</v>
      </c>
      <c r="B260" s="374" t="s">
        <v>929</v>
      </c>
      <c r="C260" s="203"/>
      <c r="D260" s="233">
        <v>119.22</v>
      </c>
      <c r="E260" s="233">
        <f t="shared" si="11"/>
        <v>119.22</v>
      </c>
    </row>
    <row r="261" spans="1:5" x14ac:dyDescent="0.3">
      <c r="A261" s="154"/>
      <c r="B261" s="186" t="s">
        <v>401</v>
      </c>
      <c r="C261" s="213"/>
      <c r="D261" s="240"/>
      <c r="E261" s="240"/>
    </row>
    <row r="262" spans="1:5" x14ac:dyDescent="0.3">
      <c r="A262" s="154" t="s">
        <v>252</v>
      </c>
      <c r="B262" s="161" t="s">
        <v>328</v>
      </c>
      <c r="C262" s="203"/>
      <c r="D262" s="232">
        <v>60.67</v>
      </c>
      <c r="E262" s="233">
        <f>C262+D262</f>
        <v>60.67</v>
      </c>
    </row>
    <row r="263" spans="1:5" ht="37.5" x14ac:dyDescent="0.3">
      <c r="A263" s="154" t="s">
        <v>253</v>
      </c>
      <c r="B263" s="161" t="s">
        <v>444</v>
      </c>
      <c r="C263" s="203"/>
      <c r="D263" s="232">
        <v>101.52</v>
      </c>
      <c r="E263" s="233">
        <f t="shared" ref="E263:E268" si="12">C263+D263</f>
        <v>101.52</v>
      </c>
    </row>
    <row r="264" spans="1:5" ht="37.5" x14ac:dyDescent="0.3">
      <c r="A264" s="154" t="s">
        <v>254</v>
      </c>
      <c r="B264" s="161" t="s">
        <v>445</v>
      </c>
      <c r="C264" s="203"/>
      <c r="D264" s="232">
        <v>101.52</v>
      </c>
      <c r="E264" s="233">
        <f t="shared" si="12"/>
        <v>101.52</v>
      </c>
    </row>
    <row r="265" spans="1:5" x14ac:dyDescent="0.3">
      <c r="A265" s="154" t="s">
        <v>373</v>
      </c>
      <c r="B265" s="161" t="s">
        <v>446</v>
      </c>
      <c r="C265" s="203"/>
      <c r="D265" s="232">
        <v>101.52</v>
      </c>
      <c r="E265" s="233">
        <f t="shared" si="12"/>
        <v>101.52</v>
      </c>
    </row>
    <row r="266" spans="1:5" ht="37.5" x14ac:dyDescent="0.3">
      <c r="A266" s="154" t="s">
        <v>374</v>
      </c>
      <c r="B266" s="161" t="s">
        <v>447</v>
      </c>
      <c r="C266" s="203"/>
      <c r="D266" s="232">
        <v>101.52</v>
      </c>
      <c r="E266" s="233">
        <f t="shared" si="12"/>
        <v>101.52</v>
      </c>
    </row>
    <row r="267" spans="1:5" x14ac:dyDescent="0.3">
      <c r="A267" s="154" t="s">
        <v>375</v>
      </c>
      <c r="B267" s="161" t="s">
        <v>448</v>
      </c>
      <c r="C267" s="203"/>
      <c r="D267" s="232">
        <v>101.52</v>
      </c>
      <c r="E267" s="233">
        <f t="shared" si="12"/>
        <v>101.52</v>
      </c>
    </row>
    <row r="268" spans="1:5" ht="37.5" x14ac:dyDescent="0.3">
      <c r="A268" s="154" t="s">
        <v>376</v>
      </c>
      <c r="B268" s="161" t="s">
        <v>449</v>
      </c>
      <c r="C268" s="203"/>
      <c r="D268" s="232">
        <v>101.52</v>
      </c>
      <c r="E268" s="233">
        <f t="shared" si="12"/>
        <v>101.52</v>
      </c>
    </row>
    <row r="269" spans="1:5" x14ac:dyDescent="0.3">
      <c r="A269" s="154"/>
      <c r="B269" s="162" t="s">
        <v>402</v>
      </c>
      <c r="C269" s="213"/>
      <c r="D269" s="240"/>
      <c r="E269" s="240"/>
    </row>
    <row r="270" spans="1:5" s="139" customFormat="1" x14ac:dyDescent="0.3">
      <c r="A270" s="163" t="s">
        <v>252</v>
      </c>
      <c r="B270" s="417" t="s">
        <v>267</v>
      </c>
      <c r="C270" s="480">
        <v>4.59</v>
      </c>
      <c r="D270" s="238">
        <v>12.51</v>
      </c>
      <c r="E270" s="239">
        <f>C270+D270</f>
        <v>17.100000000000001</v>
      </c>
    </row>
    <row r="271" spans="1:5" s="139" customFormat="1" x14ac:dyDescent="0.3">
      <c r="A271" s="163" t="s">
        <v>253</v>
      </c>
      <c r="B271" s="417" t="s">
        <v>268</v>
      </c>
      <c r="C271" s="480">
        <v>1.75</v>
      </c>
      <c r="D271" s="238">
        <v>8.32</v>
      </c>
      <c r="E271" s="239">
        <f t="shared" ref="E271:E298" si="13">C271+D271</f>
        <v>10.07</v>
      </c>
    </row>
    <row r="272" spans="1:5" s="139" customFormat="1" x14ac:dyDescent="0.3">
      <c r="A272" s="163" t="s">
        <v>254</v>
      </c>
      <c r="B272" s="417" t="s">
        <v>269</v>
      </c>
      <c r="C272" s="480">
        <v>1.51</v>
      </c>
      <c r="D272" s="238">
        <v>5.8</v>
      </c>
      <c r="E272" s="239">
        <f t="shared" si="13"/>
        <v>7.31</v>
      </c>
    </row>
    <row r="273" spans="1:5" s="139" customFormat="1" x14ac:dyDescent="0.3">
      <c r="A273" s="163" t="s">
        <v>373</v>
      </c>
      <c r="B273" s="417" t="s">
        <v>361</v>
      </c>
      <c r="C273" s="480">
        <v>1.55</v>
      </c>
      <c r="D273" s="238">
        <v>5.8</v>
      </c>
      <c r="E273" s="239">
        <f t="shared" si="13"/>
        <v>7.35</v>
      </c>
    </row>
    <row r="274" spans="1:5" s="139" customFormat="1" x14ac:dyDescent="0.3">
      <c r="A274" s="163" t="s">
        <v>374</v>
      </c>
      <c r="B274" s="417" t="s">
        <v>273</v>
      </c>
      <c r="C274" s="480">
        <v>1.79</v>
      </c>
      <c r="D274" s="238">
        <v>9.36</v>
      </c>
      <c r="E274" s="239">
        <f t="shared" si="13"/>
        <v>11.149999999999999</v>
      </c>
    </row>
    <row r="275" spans="1:5" s="139" customFormat="1" x14ac:dyDescent="0.3">
      <c r="A275" s="163" t="s">
        <v>375</v>
      </c>
      <c r="B275" s="417" t="s">
        <v>270</v>
      </c>
      <c r="C275" s="480">
        <v>5.28</v>
      </c>
      <c r="D275" s="238">
        <v>37.4</v>
      </c>
      <c r="E275" s="239">
        <f t="shared" si="13"/>
        <v>42.68</v>
      </c>
    </row>
    <row r="276" spans="1:5" s="139" customFormat="1" x14ac:dyDescent="0.3">
      <c r="A276" s="163" t="s">
        <v>376</v>
      </c>
      <c r="B276" s="417" t="s">
        <v>271</v>
      </c>
      <c r="C276" s="480">
        <v>1.85</v>
      </c>
      <c r="D276" s="238">
        <v>33.24</v>
      </c>
      <c r="E276" s="239">
        <f t="shared" si="13"/>
        <v>35.090000000000003</v>
      </c>
    </row>
    <row r="277" spans="1:5" s="139" customFormat="1" x14ac:dyDescent="0.3">
      <c r="A277" s="163" t="s">
        <v>443</v>
      </c>
      <c r="B277" s="417" t="s">
        <v>272</v>
      </c>
      <c r="C277" s="480">
        <v>4.12</v>
      </c>
      <c r="D277" s="238">
        <v>28.23</v>
      </c>
      <c r="E277" s="239">
        <f t="shared" si="13"/>
        <v>32.35</v>
      </c>
    </row>
    <row r="278" spans="1:5" s="139" customFormat="1" x14ac:dyDescent="0.3">
      <c r="A278" s="163" t="s">
        <v>454</v>
      </c>
      <c r="B278" s="417" t="s">
        <v>569</v>
      </c>
      <c r="C278" s="480">
        <v>0.22</v>
      </c>
      <c r="D278" s="238">
        <v>4.16</v>
      </c>
      <c r="E278" s="239">
        <f t="shared" si="13"/>
        <v>4.38</v>
      </c>
    </row>
    <row r="279" spans="1:5" s="139" customFormat="1" x14ac:dyDescent="0.3">
      <c r="A279" s="163" t="s">
        <v>455</v>
      </c>
      <c r="B279" s="417" t="s">
        <v>368</v>
      </c>
      <c r="C279" s="480">
        <v>71.19</v>
      </c>
      <c r="D279" s="238">
        <v>74.52</v>
      </c>
      <c r="E279" s="239">
        <f t="shared" si="13"/>
        <v>145.70999999999998</v>
      </c>
    </row>
    <row r="280" spans="1:5" s="139" customFormat="1" x14ac:dyDescent="0.3">
      <c r="A280" s="163" t="s">
        <v>456</v>
      </c>
      <c r="B280" s="417" t="s">
        <v>323</v>
      </c>
      <c r="C280" s="480">
        <v>3.27</v>
      </c>
      <c r="D280" s="238">
        <v>16.64</v>
      </c>
      <c r="E280" s="239">
        <f t="shared" si="13"/>
        <v>19.91</v>
      </c>
    </row>
    <row r="281" spans="1:5" s="139" customFormat="1" ht="37.5" x14ac:dyDescent="0.3">
      <c r="A281" s="147" t="s">
        <v>457</v>
      </c>
      <c r="B281" s="417" t="s">
        <v>494</v>
      </c>
      <c r="C281" s="480">
        <v>2.4700000000000002</v>
      </c>
      <c r="D281" s="238">
        <v>12.48</v>
      </c>
      <c r="E281" s="239">
        <f t="shared" si="13"/>
        <v>14.950000000000001</v>
      </c>
    </row>
    <row r="282" spans="1:5" s="96" customFormat="1" ht="37.5" x14ac:dyDescent="0.3">
      <c r="A282" s="147" t="s">
        <v>458</v>
      </c>
      <c r="B282" s="417" t="s">
        <v>365</v>
      </c>
      <c r="C282" s="368"/>
      <c r="D282" s="238">
        <v>24.92</v>
      </c>
      <c r="E282" s="239">
        <f t="shared" si="13"/>
        <v>24.92</v>
      </c>
    </row>
    <row r="283" spans="1:5" s="139" customFormat="1" x14ac:dyDescent="0.3">
      <c r="A283" s="163" t="s">
        <v>459</v>
      </c>
      <c r="B283" s="417" t="s">
        <v>362</v>
      </c>
      <c r="C283" s="480">
        <v>6.86</v>
      </c>
      <c r="D283" s="238">
        <v>14.04</v>
      </c>
      <c r="E283" s="239">
        <f t="shared" si="13"/>
        <v>20.9</v>
      </c>
    </row>
    <row r="284" spans="1:5" s="139" customFormat="1" x14ac:dyDescent="0.3">
      <c r="A284" s="163" t="s">
        <v>460</v>
      </c>
      <c r="B284" s="417" t="s">
        <v>363</v>
      </c>
      <c r="C284" s="480">
        <v>3.32</v>
      </c>
      <c r="D284" s="238">
        <v>14.04</v>
      </c>
      <c r="E284" s="239">
        <f t="shared" si="13"/>
        <v>17.36</v>
      </c>
    </row>
    <row r="285" spans="1:5" s="139" customFormat="1" x14ac:dyDescent="0.3">
      <c r="A285" s="163" t="s">
        <v>461</v>
      </c>
      <c r="B285" s="417" t="s">
        <v>364</v>
      </c>
      <c r="C285" s="480">
        <v>1.1599999999999999</v>
      </c>
      <c r="D285" s="238">
        <v>5.53</v>
      </c>
      <c r="E285" s="239">
        <f t="shared" si="13"/>
        <v>6.69</v>
      </c>
    </row>
    <row r="286" spans="1:5" s="139" customFormat="1" x14ac:dyDescent="0.3">
      <c r="A286" s="163" t="s">
        <v>462</v>
      </c>
      <c r="B286" s="417" t="s">
        <v>366</v>
      </c>
      <c r="C286" s="480">
        <v>46.57</v>
      </c>
      <c r="D286" s="238">
        <v>84.56</v>
      </c>
      <c r="E286" s="239">
        <f t="shared" si="13"/>
        <v>131.13</v>
      </c>
    </row>
    <row r="287" spans="1:5" s="139" customFormat="1" x14ac:dyDescent="0.3">
      <c r="A287" s="163" t="s">
        <v>463</v>
      </c>
      <c r="B287" s="417" t="s">
        <v>367</v>
      </c>
      <c r="C287" s="480">
        <v>5.15</v>
      </c>
      <c r="D287" s="238">
        <v>62.62</v>
      </c>
      <c r="E287" s="239">
        <f t="shared" si="13"/>
        <v>67.77</v>
      </c>
    </row>
    <row r="288" spans="1:5" s="139" customFormat="1" x14ac:dyDescent="0.3">
      <c r="A288" s="163" t="s">
        <v>464</v>
      </c>
      <c r="B288" s="148" t="s">
        <v>329</v>
      </c>
      <c r="C288" s="476">
        <v>4.72</v>
      </c>
      <c r="D288" s="238">
        <v>161.4</v>
      </c>
      <c r="E288" s="239">
        <f t="shared" si="13"/>
        <v>166.12</v>
      </c>
    </row>
    <row r="289" spans="1:5" s="139" customFormat="1" x14ac:dyDescent="0.3">
      <c r="A289" s="163" t="s">
        <v>465</v>
      </c>
      <c r="B289" s="148" t="s">
        <v>330</v>
      </c>
      <c r="C289" s="476">
        <v>28.37</v>
      </c>
      <c r="D289" s="238">
        <v>68.260000000000005</v>
      </c>
      <c r="E289" s="239">
        <f t="shared" si="13"/>
        <v>96.63000000000001</v>
      </c>
    </row>
    <row r="290" spans="1:5" s="139" customFormat="1" ht="37.5" x14ac:dyDescent="0.3">
      <c r="A290" s="147" t="s">
        <v>466</v>
      </c>
      <c r="B290" s="148" t="s">
        <v>331</v>
      </c>
      <c r="C290" s="476">
        <v>4.72</v>
      </c>
      <c r="D290" s="238">
        <v>48.4</v>
      </c>
      <c r="E290" s="239">
        <f t="shared" si="13"/>
        <v>53.12</v>
      </c>
    </row>
    <row r="291" spans="1:5" s="139" customFormat="1" x14ac:dyDescent="0.3">
      <c r="A291" s="163" t="s">
        <v>467</v>
      </c>
      <c r="B291" s="148" t="s">
        <v>332</v>
      </c>
      <c r="C291" s="476">
        <v>4.72</v>
      </c>
      <c r="D291" s="238">
        <v>148.97999999999999</v>
      </c>
      <c r="E291" s="239">
        <f t="shared" si="13"/>
        <v>153.69999999999999</v>
      </c>
    </row>
    <row r="292" spans="1:5" s="139" customFormat="1" x14ac:dyDescent="0.3">
      <c r="A292" s="163" t="s">
        <v>468</v>
      </c>
      <c r="B292" s="148" t="s">
        <v>485</v>
      </c>
      <c r="C292" s="476">
        <v>27.35</v>
      </c>
      <c r="D292" s="238">
        <v>52.04</v>
      </c>
      <c r="E292" s="239">
        <f t="shared" si="13"/>
        <v>79.39</v>
      </c>
    </row>
    <row r="293" spans="1:5" s="139" customFormat="1" x14ac:dyDescent="0.3">
      <c r="A293" s="466" t="s">
        <v>1157</v>
      </c>
      <c r="B293" s="418" t="s">
        <v>1154</v>
      </c>
      <c r="C293" s="480">
        <v>1.71</v>
      </c>
      <c r="D293" s="239">
        <v>6.81</v>
      </c>
      <c r="E293" s="239">
        <f t="shared" si="13"/>
        <v>8.52</v>
      </c>
    </row>
    <row r="294" spans="1:5" s="139" customFormat="1" x14ac:dyDescent="0.3">
      <c r="A294" s="465" t="s">
        <v>1155</v>
      </c>
      <c r="B294" s="467" t="s">
        <v>1156</v>
      </c>
      <c r="C294" s="480">
        <v>0.62</v>
      </c>
      <c r="D294" s="239">
        <v>1.1499999999999999</v>
      </c>
      <c r="E294" s="239">
        <f t="shared" si="13"/>
        <v>1.77</v>
      </c>
    </row>
    <row r="295" spans="1:5" s="139" customFormat="1" x14ac:dyDescent="0.3">
      <c r="A295" s="533" t="s">
        <v>594</v>
      </c>
      <c r="B295" s="534"/>
      <c r="C295" s="534"/>
      <c r="D295" s="534"/>
      <c r="E295" s="535"/>
    </row>
    <row r="296" spans="1:5" s="139" customFormat="1" x14ac:dyDescent="0.3">
      <c r="A296" s="163" t="s">
        <v>252</v>
      </c>
      <c r="B296" s="148" t="s">
        <v>578</v>
      </c>
      <c r="C296" s="476">
        <v>13.76</v>
      </c>
      <c r="D296" s="238">
        <v>215</v>
      </c>
      <c r="E296" s="239">
        <f t="shared" si="13"/>
        <v>228.76</v>
      </c>
    </row>
    <row r="297" spans="1:5" s="139" customFormat="1" x14ac:dyDescent="0.3">
      <c r="A297" s="163" t="s">
        <v>253</v>
      </c>
      <c r="B297" s="148" t="s">
        <v>589</v>
      </c>
      <c r="C297" s="476">
        <v>5.88</v>
      </c>
      <c r="D297" s="238">
        <v>132</v>
      </c>
      <c r="E297" s="239">
        <f t="shared" si="13"/>
        <v>137.88</v>
      </c>
    </row>
    <row r="298" spans="1:5" s="139" customFormat="1" x14ac:dyDescent="0.3">
      <c r="A298" s="163" t="s">
        <v>254</v>
      </c>
      <c r="B298" s="148" t="s">
        <v>590</v>
      </c>
      <c r="C298" s="476">
        <v>34.229999999999997</v>
      </c>
      <c r="D298" s="238">
        <v>350</v>
      </c>
      <c r="E298" s="239">
        <f t="shared" si="13"/>
        <v>384.23</v>
      </c>
    </row>
    <row r="299" spans="1:5" s="349" customFormat="1" x14ac:dyDescent="0.25">
      <c r="A299" s="344"/>
      <c r="B299" s="345" t="s">
        <v>608</v>
      </c>
      <c r="C299" s="346"/>
      <c r="D299" s="347"/>
      <c r="E299" s="348"/>
    </row>
    <row r="300" spans="1:5" s="349" customFormat="1" ht="30.75" customHeight="1" x14ac:dyDescent="0.25">
      <c r="A300" s="344"/>
      <c r="B300" s="531" t="s">
        <v>609</v>
      </c>
      <c r="C300" s="531"/>
      <c r="D300" s="531"/>
      <c r="E300" s="531"/>
    </row>
    <row r="301" spans="1:5" s="349" customFormat="1" ht="20.25" customHeight="1" x14ac:dyDescent="0.25">
      <c r="A301" s="344"/>
      <c r="B301" s="531" t="s">
        <v>610</v>
      </c>
      <c r="C301" s="531"/>
      <c r="D301" s="531"/>
      <c r="E301" s="531"/>
    </row>
    <row r="304" spans="1:5" x14ac:dyDescent="0.3">
      <c r="B304" s="350" t="s">
        <v>38</v>
      </c>
      <c r="E304" s="96" t="s">
        <v>661</v>
      </c>
    </row>
  </sheetData>
  <mergeCells count="12">
    <mergeCell ref="C2:E2"/>
    <mergeCell ref="B301:E301"/>
    <mergeCell ref="A6:E6"/>
    <mergeCell ref="A7:E7"/>
    <mergeCell ref="B300:E300"/>
    <mergeCell ref="A104:E104"/>
    <mergeCell ref="A295:E295"/>
    <mergeCell ref="A10:E10"/>
    <mergeCell ref="A132:E132"/>
    <mergeCell ref="A73:E73"/>
    <mergeCell ref="A177:E177"/>
    <mergeCell ref="B244:E244"/>
  </mergeCells>
  <pageMargins left="0.70866141732283472" right="0.70866141732283472" top="0.74803149606299213" bottom="0.74803149606299213" header="0.31496062992125984" footer="0.31496062992125984"/>
  <pageSetup paperSize="9" scale="39" fitToHeight="0" orientation="portrait" r:id="rId1"/>
  <rowBreaks count="3" manualBreakCount="3">
    <brk id="80" max="4" man="1"/>
    <brk id="151" max="4" man="1"/>
    <brk id="228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view="pageBreakPreview" topLeftCell="A25" zoomScale="60" zoomScaleNormal="100" workbookViewId="0">
      <selection activeCell="A36" sqref="A36"/>
    </sheetView>
  </sheetViews>
  <sheetFormatPr defaultRowHeight="15.75" x14ac:dyDescent="0.25"/>
  <cols>
    <col min="1" max="1" width="4.42578125" style="263" customWidth="1"/>
    <col min="2" max="2" width="53.85546875" style="118" customWidth="1"/>
    <col min="3" max="4" width="24" style="118" customWidth="1"/>
    <col min="5" max="6" width="29.42578125" style="118" customWidth="1"/>
    <col min="7" max="7" width="22.140625" style="118" customWidth="1"/>
    <col min="8" max="8" width="24.7109375" style="118" hidden="1" customWidth="1"/>
    <col min="9" max="16384" width="9.140625" style="118"/>
  </cols>
  <sheetData>
    <row r="1" spans="1:8" x14ac:dyDescent="0.25">
      <c r="A1" s="257"/>
      <c r="B1" s="176"/>
      <c r="C1" s="359"/>
      <c r="D1" s="359"/>
      <c r="E1" s="241"/>
      <c r="F1" s="539" t="s">
        <v>0</v>
      </c>
      <c r="G1" s="540"/>
      <c r="H1" s="357"/>
    </row>
    <row r="2" spans="1:8" x14ac:dyDescent="0.25">
      <c r="A2" s="257"/>
      <c r="B2" s="176"/>
      <c r="C2" s="357"/>
      <c r="D2" s="357"/>
      <c r="E2" s="539" t="s">
        <v>35</v>
      </c>
      <c r="F2" s="539"/>
      <c r="G2" s="541"/>
      <c r="H2" s="541"/>
    </row>
    <row r="3" spans="1:8" x14ac:dyDescent="0.25">
      <c r="A3" s="257"/>
      <c r="B3" s="176"/>
      <c r="C3" s="359"/>
      <c r="D3" s="359"/>
      <c r="E3" s="241"/>
      <c r="F3" s="539" t="s">
        <v>1</v>
      </c>
      <c r="G3" s="540"/>
      <c r="H3" s="357"/>
    </row>
    <row r="4" spans="1:8" x14ac:dyDescent="0.25">
      <c r="A4" s="257"/>
      <c r="B4" s="176"/>
      <c r="C4" s="359"/>
      <c r="D4" s="359"/>
      <c r="E4" s="241"/>
      <c r="F4" s="539" t="s">
        <v>567</v>
      </c>
      <c r="G4" s="540"/>
      <c r="H4" s="357"/>
    </row>
    <row r="5" spans="1:8" x14ac:dyDescent="0.25">
      <c r="A5" s="257"/>
      <c r="B5" s="176"/>
      <c r="C5" s="359"/>
      <c r="D5" s="359"/>
      <c r="E5" s="241"/>
      <c r="F5" s="539" t="s">
        <v>1039</v>
      </c>
      <c r="G5" s="540"/>
      <c r="H5" s="357"/>
    </row>
    <row r="6" spans="1:8" x14ac:dyDescent="0.25">
      <c r="A6" s="257"/>
      <c r="B6" s="176"/>
      <c r="C6" s="258"/>
      <c r="D6" s="258"/>
      <c r="E6" s="258"/>
      <c r="F6" s="258"/>
    </row>
    <row r="7" spans="1:8" x14ac:dyDescent="0.25">
      <c r="A7" s="483" t="s">
        <v>2</v>
      </c>
      <c r="B7" s="483"/>
      <c r="C7" s="483"/>
      <c r="D7" s="483"/>
      <c r="E7" s="483"/>
      <c r="F7" s="483"/>
      <c r="G7" s="540"/>
      <c r="H7" s="540"/>
    </row>
    <row r="8" spans="1:8" ht="43.5" customHeight="1" x14ac:dyDescent="0.25">
      <c r="A8" s="484" t="s">
        <v>1040</v>
      </c>
      <c r="B8" s="484"/>
      <c r="C8" s="484"/>
      <c r="D8" s="484"/>
      <c r="E8" s="484"/>
      <c r="F8" s="484"/>
      <c r="G8" s="544"/>
      <c r="H8" s="544"/>
    </row>
    <row r="9" spans="1:8" ht="18" customHeight="1" x14ac:dyDescent="0.25">
      <c r="A9" s="549" t="s">
        <v>5</v>
      </c>
      <c r="B9" s="547" t="s">
        <v>6</v>
      </c>
      <c r="C9" s="550" t="s">
        <v>642</v>
      </c>
      <c r="D9" s="550" t="s">
        <v>438</v>
      </c>
      <c r="E9" s="550" t="s">
        <v>857</v>
      </c>
      <c r="F9" s="550" t="s">
        <v>440</v>
      </c>
      <c r="G9" s="545" t="s">
        <v>749</v>
      </c>
      <c r="H9" s="546"/>
    </row>
    <row r="10" spans="1:8" ht="87" customHeight="1" x14ac:dyDescent="0.25">
      <c r="A10" s="548"/>
      <c r="B10" s="548"/>
      <c r="C10" s="551"/>
      <c r="D10" s="552"/>
      <c r="E10" s="551"/>
      <c r="F10" s="551"/>
      <c r="G10" s="34" t="s">
        <v>992</v>
      </c>
      <c r="H10" s="34" t="s">
        <v>750</v>
      </c>
    </row>
    <row r="11" spans="1:8" x14ac:dyDescent="0.25">
      <c r="A11" s="259">
        <v>1</v>
      </c>
      <c r="B11" s="181">
        <v>2</v>
      </c>
      <c r="C11" s="231">
        <v>3</v>
      </c>
      <c r="D11" s="231">
        <v>4</v>
      </c>
      <c r="E11" s="231">
        <v>5</v>
      </c>
      <c r="F11" s="231">
        <v>6</v>
      </c>
      <c r="G11" s="294">
        <v>7</v>
      </c>
      <c r="H11" s="294">
        <v>6</v>
      </c>
    </row>
    <row r="12" spans="1:8" ht="18.75" x14ac:dyDescent="0.25">
      <c r="A12" s="290">
        <v>1</v>
      </c>
      <c r="B12" s="291" t="s">
        <v>730</v>
      </c>
      <c r="C12" s="261" t="s">
        <v>731</v>
      </c>
      <c r="D12" s="261"/>
      <c r="E12" s="262">
        <v>337.14</v>
      </c>
      <c r="F12" s="262">
        <f>D12+E12</f>
        <v>337.14</v>
      </c>
      <c r="G12" s="295"/>
      <c r="H12" s="296"/>
    </row>
    <row r="13" spans="1:8" ht="35.25" customHeight="1" x14ac:dyDescent="0.25">
      <c r="A13" s="290">
        <v>2</v>
      </c>
      <c r="B13" s="292" t="s">
        <v>732</v>
      </c>
      <c r="C13" s="261" t="s">
        <v>643</v>
      </c>
      <c r="D13" s="261"/>
      <c r="E13" s="262">
        <v>3297.12</v>
      </c>
      <c r="F13" s="262">
        <f t="shared" ref="F13:F47" si="0">D13+E13</f>
        <v>3297.12</v>
      </c>
      <c r="G13" s="261">
        <f t="shared" ref="G13:G41" si="1">$E$12+E13+$E$44+$E$45</f>
        <v>6471.6900000000005</v>
      </c>
      <c r="H13" s="260"/>
    </row>
    <row r="14" spans="1:8" ht="33.75" customHeight="1" x14ac:dyDescent="0.25">
      <c r="A14" s="290">
        <v>3</v>
      </c>
      <c r="B14" s="293" t="s">
        <v>733</v>
      </c>
      <c r="C14" s="261" t="s">
        <v>643</v>
      </c>
      <c r="D14" s="261"/>
      <c r="E14" s="262">
        <v>3931.63</v>
      </c>
      <c r="F14" s="262">
        <f t="shared" si="0"/>
        <v>3931.63</v>
      </c>
      <c r="G14" s="261">
        <f t="shared" si="1"/>
        <v>7106.2000000000007</v>
      </c>
      <c r="H14" s="260"/>
    </row>
    <row r="15" spans="1:8" ht="18.75" customHeight="1" x14ac:dyDescent="0.25">
      <c r="A15" s="290">
        <v>4</v>
      </c>
      <c r="B15" s="292" t="s">
        <v>734</v>
      </c>
      <c r="C15" s="261" t="s">
        <v>643</v>
      </c>
      <c r="D15" s="261"/>
      <c r="E15" s="262">
        <v>4566.1400000000003</v>
      </c>
      <c r="F15" s="262">
        <f t="shared" si="0"/>
        <v>4566.1400000000003</v>
      </c>
      <c r="G15" s="261">
        <f t="shared" si="1"/>
        <v>7740.7100000000009</v>
      </c>
      <c r="H15" s="260"/>
    </row>
    <row r="16" spans="1:8" ht="47.25" customHeight="1" x14ac:dyDescent="0.25">
      <c r="A16" s="290">
        <v>5</v>
      </c>
      <c r="B16" s="293" t="s">
        <v>735</v>
      </c>
      <c r="C16" s="261" t="s">
        <v>643</v>
      </c>
      <c r="D16" s="261"/>
      <c r="E16" s="262">
        <v>1393.82</v>
      </c>
      <c r="F16" s="262">
        <f t="shared" si="0"/>
        <v>1393.82</v>
      </c>
      <c r="G16" s="261">
        <f t="shared" si="1"/>
        <v>4568.3900000000003</v>
      </c>
      <c r="H16" s="260"/>
    </row>
    <row r="17" spans="1:8" ht="19.5" customHeight="1" x14ac:dyDescent="0.25">
      <c r="A17" s="290">
        <v>6</v>
      </c>
      <c r="B17" s="293" t="s">
        <v>842</v>
      </c>
      <c r="C17" s="261" t="s">
        <v>643</v>
      </c>
      <c r="D17" s="261"/>
      <c r="E17" s="262">
        <v>1754.3</v>
      </c>
      <c r="F17" s="262">
        <f t="shared" si="0"/>
        <v>1754.3</v>
      </c>
      <c r="G17" s="261">
        <f t="shared" si="1"/>
        <v>4928.8700000000008</v>
      </c>
      <c r="H17" s="261">
        <f t="shared" ref="H17:H41" si="2">$E$12+E17*2+$E$44+$E$45</f>
        <v>6683.17</v>
      </c>
    </row>
    <row r="18" spans="1:8" ht="52.5" customHeight="1" x14ac:dyDescent="0.25">
      <c r="A18" s="290">
        <v>7</v>
      </c>
      <c r="B18" s="293" t="s">
        <v>843</v>
      </c>
      <c r="C18" s="261" t="s">
        <v>643</v>
      </c>
      <c r="D18" s="261"/>
      <c r="E18" s="262">
        <v>1965.94</v>
      </c>
      <c r="F18" s="262">
        <f t="shared" si="0"/>
        <v>1965.94</v>
      </c>
      <c r="G18" s="261">
        <f t="shared" si="1"/>
        <v>5140.51</v>
      </c>
      <c r="H18" s="261">
        <f t="shared" si="2"/>
        <v>7106.4500000000007</v>
      </c>
    </row>
    <row r="19" spans="1:8" ht="49.5" customHeight="1" x14ac:dyDescent="0.25">
      <c r="A19" s="290">
        <v>8</v>
      </c>
      <c r="B19" s="293" t="s">
        <v>844</v>
      </c>
      <c r="C19" s="261" t="s">
        <v>643</v>
      </c>
      <c r="D19" s="261"/>
      <c r="E19" s="262">
        <v>2177.38</v>
      </c>
      <c r="F19" s="262">
        <f t="shared" si="0"/>
        <v>2177.38</v>
      </c>
      <c r="G19" s="261">
        <f t="shared" si="1"/>
        <v>5351.9500000000007</v>
      </c>
      <c r="H19" s="261">
        <f t="shared" si="2"/>
        <v>7529.33</v>
      </c>
    </row>
    <row r="20" spans="1:8" ht="36" customHeight="1" x14ac:dyDescent="0.25">
      <c r="A20" s="290">
        <v>9</v>
      </c>
      <c r="B20" s="293" t="s">
        <v>845</v>
      </c>
      <c r="C20" s="261" t="s">
        <v>643</v>
      </c>
      <c r="D20" s="261"/>
      <c r="E20" s="262">
        <v>2388.77</v>
      </c>
      <c r="F20" s="262">
        <f t="shared" si="0"/>
        <v>2388.77</v>
      </c>
      <c r="G20" s="261">
        <f t="shared" si="1"/>
        <v>5563.34</v>
      </c>
      <c r="H20" s="261">
        <f t="shared" si="2"/>
        <v>7952.1100000000006</v>
      </c>
    </row>
    <row r="21" spans="1:8" ht="31.5" customHeight="1" x14ac:dyDescent="0.25">
      <c r="A21" s="290">
        <v>10</v>
      </c>
      <c r="B21" s="293" t="s">
        <v>846</v>
      </c>
      <c r="C21" s="261" t="s">
        <v>643</v>
      </c>
      <c r="D21" s="261"/>
      <c r="E21" s="262">
        <v>2600.35</v>
      </c>
      <c r="F21" s="262">
        <f t="shared" si="0"/>
        <v>2600.35</v>
      </c>
      <c r="G21" s="261">
        <f t="shared" si="1"/>
        <v>5774.92</v>
      </c>
      <c r="H21" s="261">
        <f t="shared" si="2"/>
        <v>8375.27</v>
      </c>
    </row>
    <row r="22" spans="1:8" ht="36" customHeight="1" x14ac:dyDescent="0.25">
      <c r="A22" s="290">
        <v>11</v>
      </c>
      <c r="B22" s="293" t="s">
        <v>847</v>
      </c>
      <c r="C22" s="261" t="s">
        <v>643</v>
      </c>
      <c r="D22" s="261"/>
      <c r="E22" s="262">
        <v>2811.84</v>
      </c>
      <c r="F22" s="262">
        <f t="shared" si="0"/>
        <v>2811.84</v>
      </c>
      <c r="G22" s="261">
        <f t="shared" si="1"/>
        <v>5986.41</v>
      </c>
      <c r="H22" s="261">
        <f t="shared" si="2"/>
        <v>8798.25</v>
      </c>
    </row>
    <row r="23" spans="1:8" ht="30.75" customHeight="1" x14ac:dyDescent="0.25">
      <c r="A23" s="290">
        <v>12</v>
      </c>
      <c r="B23" s="293" t="s">
        <v>736</v>
      </c>
      <c r="C23" s="261" t="s">
        <v>643</v>
      </c>
      <c r="D23" s="261"/>
      <c r="E23" s="262">
        <v>2028.38</v>
      </c>
      <c r="F23" s="262">
        <f t="shared" si="0"/>
        <v>2028.38</v>
      </c>
      <c r="G23" s="261">
        <f t="shared" si="1"/>
        <v>5202.9500000000007</v>
      </c>
      <c r="H23" s="261">
        <f t="shared" si="2"/>
        <v>7231.33</v>
      </c>
    </row>
    <row r="24" spans="1:8" ht="31.5" x14ac:dyDescent="0.25">
      <c r="A24" s="290">
        <v>13</v>
      </c>
      <c r="B24" s="293" t="s">
        <v>737</v>
      </c>
      <c r="C24" s="261" t="s">
        <v>643</v>
      </c>
      <c r="D24" s="261"/>
      <c r="E24" s="262">
        <v>2451.2199999999998</v>
      </c>
      <c r="F24" s="262">
        <f t="shared" si="0"/>
        <v>2451.2199999999998</v>
      </c>
      <c r="G24" s="261">
        <f t="shared" si="1"/>
        <v>5625.79</v>
      </c>
      <c r="H24" s="261">
        <f t="shared" si="2"/>
        <v>8077.01</v>
      </c>
    </row>
    <row r="25" spans="1:8" ht="31.5" x14ac:dyDescent="0.25">
      <c r="A25" s="290">
        <v>14</v>
      </c>
      <c r="B25" s="293" t="s">
        <v>848</v>
      </c>
      <c r="C25" s="261" t="s">
        <v>643</v>
      </c>
      <c r="D25" s="261"/>
      <c r="E25" s="262">
        <v>2662.85</v>
      </c>
      <c r="F25" s="262">
        <f t="shared" si="0"/>
        <v>2662.85</v>
      </c>
      <c r="G25" s="261">
        <f t="shared" si="1"/>
        <v>5837.42</v>
      </c>
      <c r="H25" s="261">
        <f t="shared" si="2"/>
        <v>8500.27</v>
      </c>
    </row>
    <row r="26" spans="1:8" ht="30.75" customHeight="1" x14ac:dyDescent="0.25">
      <c r="A26" s="290">
        <v>15</v>
      </c>
      <c r="B26" s="293" t="s">
        <v>738</v>
      </c>
      <c r="C26" s="261" t="s">
        <v>643</v>
      </c>
      <c r="D26" s="261"/>
      <c r="E26" s="262">
        <v>1014.14</v>
      </c>
      <c r="F26" s="262">
        <f t="shared" si="0"/>
        <v>1014.14</v>
      </c>
      <c r="G26" s="261">
        <f t="shared" si="1"/>
        <v>4188.71</v>
      </c>
      <c r="H26" s="261">
        <f t="shared" si="2"/>
        <v>5202.8500000000004</v>
      </c>
    </row>
    <row r="27" spans="1:8" ht="31.5" customHeight="1" x14ac:dyDescent="0.25">
      <c r="A27" s="290">
        <v>16</v>
      </c>
      <c r="B27" s="293" t="s">
        <v>849</v>
      </c>
      <c r="C27" s="261" t="s">
        <v>643</v>
      </c>
      <c r="D27" s="261"/>
      <c r="E27" s="262">
        <v>1014.14</v>
      </c>
      <c r="F27" s="262">
        <f t="shared" si="0"/>
        <v>1014.14</v>
      </c>
      <c r="G27" s="261">
        <f t="shared" si="1"/>
        <v>4188.71</v>
      </c>
      <c r="H27" s="261">
        <f t="shared" si="2"/>
        <v>5202.8500000000004</v>
      </c>
    </row>
    <row r="28" spans="1:8" ht="30" customHeight="1" x14ac:dyDescent="0.25">
      <c r="A28" s="290">
        <v>17</v>
      </c>
      <c r="B28" s="293" t="s">
        <v>739</v>
      </c>
      <c r="C28" s="261" t="s">
        <v>643</v>
      </c>
      <c r="D28" s="261"/>
      <c r="E28" s="262">
        <v>2600.35</v>
      </c>
      <c r="F28" s="262">
        <f t="shared" si="0"/>
        <v>2600.35</v>
      </c>
      <c r="G28" s="261">
        <f t="shared" si="1"/>
        <v>5774.92</v>
      </c>
      <c r="H28" s="261">
        <f t="shared" si="2"/>
        <v>8375.27</v>
      </c>
    </row>
    <row r="29" spans="1:8" ht="41.25" customHeight="1" x14ac:dyDescent="0.25">
      <c r="A29" s="290">
        <v>18</v>
      </c>
      <c r="B29" s="293" t="s">
        <v>740</v>
      </c>
      <c r="C29" s="261" t="s">
        <v>643</v>
      </c>
      <c r="D29" s="261"/>
      <c r="E29" s="262">
        <v>2388.77</v>
      </c>
      <c r="F29" s="262">
        <f t="shared" si="0"/>
        <v>2388.77</v>
      </c>
      <c r="G29" s="261">
        <f t="shared" si="1"/>
        <v>5563.34</v>
      </c>
      <c r="H29" s="261">
        <f t="shared" si="2"/>
        <v>7952.1100000000006</v>
      </c>
    </row>
    <row r="30" spans="1:8" ht="33" customHeight="1" x14ac:dyDescent="0.25">
      <c r="A30" s="290">
        <v>19</v>
      </c>
      <c r="B30" s="293" t="s">
        <v>741</v>
      </c>
      <c r="C30" s="261" t="s">
        <v>643</v>
      </c>
      <c r="D30" s="261"/>
      <c r="E30" s="262">
        <v>1119.8399999999999</v>
      </c>
      <c r="F30" s="262">
        <f t="shared" si="0"/>
        <v>1119.8399999999999</v>
      </c>
      <c r="G30" s="261">
        <f t="shared" si="1"/>
        <v>4294.41</v>
      </c>
      <c r="H30" s="261">
        <f t="shared" si="2"/>
        <v>5414.25</v>
      </c>
    </row>
    <row r="31" spans="1:8" ht="36.75" customHeight="1" x14ac:dyDescent="0.25">
      <c r="A31" s="290">
        <v>20</v>
      </c>
      <c r="B31" s="293" t="s">
        <v>742</v>
      </c>
      <c r="C31" s="261" t="s">
        <v>643</v>
      </c>
      <c r="D31" s="261"/>
      <c r="E31" s="262">
        <v>2388.77</v>
      </c>
      <c r="F31" s="262">
        <f t="shared" si="0"/>
        <v>2388.77</v>
      </c>
      <c r="G31" s="261">
        <f t="shared" si="1"/>
        <v>5563.34</v>
      </c>
      <c r="H31" s="261">
        <f t="shared" si="2"/>
        <v>7952.1100000000006</v>
      </c>
    </row>
    <row r="32" spans="1:8" ht="36.75" customHeight="1" x14ac:dyDescent="0.25">
      <c r="A32" s="290">
        <v>21</v>
      </c>
      <c r="B32" s="293" t="s">
        <v>1051</v>
      </c>
      <c r="C32" s="261" t="s">
        <v>643</v>
      </c>
      <c r="D32" s="261"/>
      <c r="E32" s="262">
        <v>1965.94</v>
      </c>
      <c r="F32" s="262">
        <f t="shared" si="0"/>
        <v>1965.94</v>
      </c>
      <c r="G32" s="261">
        <f t="shared" ref="G32:G35" si="3">$E$12+E32+$E$45+$E$46</f>
        <v>4531.4800000000005</v>
      </c>
      <c r="H32" s="261"/>
    </row>
    <row r="33" spans="1:8" ht="36.75" customHeight="1" x14ac:dyDescent="0.25">
      <c r="A33" s="290">
        <v>22</v>
      </c>
      <c r="B33" s="293" t="s">
        <v>1052</v>
      </c>
      <c r="C33" s="261" t="s">
        <v>643</v>
      </c>
      <c r="D33" s="261"/>
      <c r="E33" s="262">
        <v>1014.14</v>
      </c>
      <c r="F33" s="262">
        <f t="shared" si="0"/>
        <v>1014.14</v>
      </c>
      <c r="G33" s="261">
        <f t="shared" si="3"/>
        <v>3579.6800000000003</v>
      </c>
      <c r="H33" s="261"/>
    </row>
    <row r="34" spans="1:8" ht="36.75" customHeight="1" x14ac:dyDescent="0.25">
      <c r="A34" s="290">
        <v>23</v>
      </c>
      <c r="B34" s="293" t="s">
        <v>1053</v>
      </c>
      <c r="C34" s="261" t="s">
        <v>643</v>
      </c>
      <c r="D34" s="261"/>
      <c r="E34" s="262">
        <v>1965.94</v>
      </c>
      <c r="F34" s="262">
        <f t="shared" si="0"/>
        <v>1965.94</v>
      </c>
      <c r="G34" s="261">
        <f t="shared" si="3"/>
        <v>4531.4800000000005</v>
      </c>
      <c r="H34" s="261"/>
    </row>
    <row r="35" spans="1:8" ht="36.75" customHeight="1" x14ac:dyDescent="0.25">
      <c r="A35" s="290">
        <v>24</v>
      </c>
      <c r="B35" s="293" t="s">
        <v>1054</v>
      </c>
      <c r="C35" s="261" t="s">
        <v>643</v>
      </c>
      <c r="D35" s="261"/>
      <c r="E35" s="262">
        <v>2451.2199999999998</v>
      </c>
      <c r="F35" s="262">
        <f t="shared" si="0"/>
        <v>2451.2199999999998</v>
      </c>
      <c r="G35" s="261">
        <f t="shared" si="3"/>
        <v>5016.7599999999993</v>
      </c>
      <c r="H35" s="261"/>
    </row>
    <row r="36" spans="1:8" ht="35.25" customHeight="1" x14ac:dyDescent="0.25">
      <c r="A36" s="290">
        <v>25</v>
      </c>
      <c r="B36" s="293" t="s">
        <v>743</v>
      </c>
      <c r="C36" s="261" t="s">
        <v>643</v>
      </c>
      <c r="D36" s="261"/>
      <c r="E36" s="262">
        <v>2662.85</v>
      </c>
      <c r="F36" s="262">
        <f t="shared" si="0"/>
        <v>2662.85</v>
      </c>
      <c r="G36" s="261">
        <f t="shared" si="1"/>
        <v>5837.42</v>
      </c>
      <c r="H36" s="261">
        <f t="shared" si="2"/>
        <v>8500.27</v>
      </c>
    </row>
    <row r="37" spans="1:8" ht="34.5" customHeight="1" x14ac:dyDescent="0.25">
      <c r="A37" s="260">
        <v>26</v>
      </c>
      <c r="B37" s="8" t="s">
        <v>850</v>
      </c>
      <c r="C37" s="261" t="s">
        <v>643</v>
      </c>
      <c r="D37" s="261"/>
      <c r="E37" s="356">
        <v>2662.85</v>
      </c>
      <c r="F37" s="262">
        <f t="shared" si="0"/>
        <v>2662.85</v>
      </c>
      <c r="G37" s="261">
        <f t="shared" si="1"/>
        <v>5837.42</v>
      </c>
      <c r="H37" s="261">
        <f t="shared" si="2"/>
        <v>8500.27</v>
      </c>
    </row>
    <row r="38" spans="1:8" ht="24" customHeight="1" x14ac:dyDescent="0.25">
      <c r="A38" s="260">
        <v>27</v>
      </c>
      <c r="B38" s="8" t="s">
        <v>744</v>
      </c>
      <c r="C38" s="261" t="s">
        <v>643</v>
      </c>
      <c r="D38" s="261"/>
      <c r="E38" s="356">
        <v>1965.94</v>
      </c>
      <c r="F38" s="262">
        <f t="shared" si="0"/>
        <v>1965.94</v>
      </c>
      <c r="G38" s="261">
        <f t="shared" si="1"/>
        <v>5140.51</v>
      </c>
      <c r="H38" s="261">
        <f t="shared" si="2"/>
        <v>7106.4500000000007</v>
      </c>
    </row>
    <row r="39" spans="1:8" ht="32.25" customHeight="1" x14ac:dyDescent="0.25">
      <c r="A39" s="260">
        <v>28</v>
      </c>
      <c r="B39" s="8" t="s">
        <v>745</v>
      </c>
      <c r="C39" s="261" t="s">
        <v>643</v>
      </c>
      <c r="D39" s="261"/>
      <c r="E39" s="356">
        <v>1119.8399999999999</v>
      </c>
      <c r="F39" s="262">
        <f t="shared" si="0"/>
        <v>1119.8399999999999</v>
      </c>
      <c r="G39" s="261">
        <f t="shared" si="1"/>
        <v>4294.41</v>
      </c>
      <c r="H39" s="261">
        <f t="shared" si="2"/>
        <v>5414.25</v>
      </c>
    </row>
    <row r="40" spans="1:8" ht="24" customHeight="1" x14ac:dyDescent="0.25">
      <c r="A40" s="260">
        <v>29</v>
      </c>
      <c r="B40" s="8" t="s">
        <v>746</v>
      </c>
      <c r="C40" s="261" t="s">
        <v>643</v>
      </c>
      <c r="D40" s="261"/>
      <c r="E40" s="356">
        <v>1542.82</v>
      </c>
      <c r="F40" s="262">
        <f t="shared" si="0"/>
        <v>1542.82</v>
      </c>
      <c r="G40" s="261">
        <f t="shared" si="1"/>
        <v>4717.3900000000003</v>
      </c>
      <c r="H40" s="261">
        <f t="shared" si="2"/>
        <v>6260.2099999999991</v>
      </c>
    </row>
    <row r="41" spans="1:8" ht="24" customHeight="1" x14ac:dyDescent="0.25">
      <c r="A41" s="260">
        <v>30</v>
      </c>
      <c r="B41" s="8" t="s">
        <v>679</v>
      </c>
      <c r="C41" s="261" t="s">
        <v>643</v>
      </c>
      <c r="D41" s="261"/>
      <c r="E41" s="356">
        <v>1331.38</v>
      </c>
      <c r="F41" s="262">
        <f t="shared" si="0"/>
        <v>1331.38</v>
      </c>
      <c r="G41" s="261">
        <f t="shared" si="1"/>
        <v>4505.9500000000007</v>
      </c>
      <c r="H41" s="261">
        <f t="shared" si="2"/>
        <v>5837.33</v>
      </c>
    </row>
    <row r="42" spans="1:8" ht="24" customHeight="1" x14ac:dyDescent="0.25">
      <c r="A42" s="260">
        <v>32</v>
      </c>
      <c r="B42" s="8" t="s">
        <v>851</v>
      </c>
      <c r="C42" s="261" t="s">
        <v>643</v>
      </c>
      <c r="D42" s="261"/>
      <c r="E42" s="356">
        <v>105.79</v>
      </c>
      <c r="F42" s="262">
        <f t="shared" si="0"/>
        <v>105.79</v>
      </c>
      <c r="G42" s="294"/>
      <c r="H42" s="294"/>
    </row>
    <row r="43" spans="1:8" ht="24" customHeight="1" x14ac:dyDescent="0.25">
      <c r="A43" s="260">
        <v>33</v>
      </c>
      <c r="B43" s="8" t="s">
        <v>852</v>
      </c>
      <c r="C43" s="261" t="s">
        <v>853</v>
      </c>
      <c r="D43" s="261"/>
      <c r="E43" s="356">
        <v>182.78</v>
      </c>
      <c r="F43" s="262">
        <f t="shared" si="0"/>
        <v>182.78</v>
      </c>
      <c r="G43" s="294"/>
      <c r="H43" s="294"/>
    </row>
    <row r="44" spans="1:8" ht="24" customHeight="1" x14ac:dyDescent="0.25">
      <c r="A44" s="260">
        <v>34</v>
      </c>
      <c r="B44" s="8" t="s">
        <v>747</v>
      </c>
      <c r="C44" s="261" t="s">
        <v>731</v>
      </c>
      <c r="D44" s="261"/>
      <c r="E44" s="356">
        <v>677.57</v>
      </c>
      <c r="F44" s="262">
        <f t="shared" si="0"/>
        <v>677.57</v>
      </c>
      <c r="G44" s="294"/>
      <c r="H44" s="294"/>
    </row>
    <row r="45" spans="1:8" ht="24" customHeight="1" x14ac:dyDescent="0.25">
      <c r="A45" s="260">
        <v>35</v>
      </c>
      <c r="B45" s="8" t="s">
        <v>748</v>
      </c>
      <c r="C45" s="261" t="s">
        <v>731</v>
      </c>
      <c r="D45" s="261"/>
      <c r="E45" s="356">
        <v>2159.86</v>
      </c>
      <c r="F45" s="262">
        <f t="shared" si="0"/>
        <v>2159.86</v>
      </c>
      <c r="G45" s="294"/>
      <c r="H45" s="294"/>
    </row>
    <row r="46" spans="1:8" ht="30" customHeight="1" x14ac:dyDescent="0.25">
      <c r="A46" s="260">
        <v>36</v>
      </c>
      <c r="B46" s="8" t="s">
        <v>854</v>
      </c>
      <c r="C46" s="261" t="s">
        <v>855</v>
      </c>
      <c r="D46" s="261"/>
      <c r="E46" s="356">
        <v>68.540000000000006</v>
      </c>
      <c r="F46" s="262">
        <f t="shared" si="0"/>
        <v>68.540000000000006</v>
      </c>
      <c r="G46" s="294"/>
      <c r="H46" s="294"/>
    </row>
    <row r="47" spans="1:8" ht="24" customHeight="1" x14ac:dyDescent="0.25">
      <c r="A47" s="260">
        <v>37</v>
      </c>
      <c r="B47" s="8" t="s">
        <v>856</v>
      </c>
      <c r="C47" s="261" t="s">
        <v>731</v>
      </c>
      <c r="D47" s="261"/>
      <c r="E47" s="356">
        <v>135.29</v>
      </c>
      <c r="F47" s="262">
        <f t="shared" si="0"/>
        <v>135.29</v>
      </c>
      <c r="G47" s="294"/>
      <c r="H47" s="294"/>
    </row>
    <row r="48" spans="1:8" ht="24" customHeight="1" x14ac:dyDescent="0.25"/>
    <row r="49" spans="1:8" ht="24" customHeight="1" x14ac:dyDescent="0.25"/>
    <row r="50" spans="1:8" x14ac:dyDescent="0.25">
      <c r="A50" s="543" t="s">
        <v>644</v>
      </c>
      <c r="B50" s="543"/>
      <c r="C50" s="543"/>
      <c r="D50" s="543"/>
      <c r="E50" s="543"/>
      <c r="F50" s="358"/>
    </row>
    <row r="51" spans="1:8" ht="51" customHeight="1" x14ac:dyDescent="0.25">
      <c r="A51" s="543" t="s">
        <v>729</v>
      </c>
      <c r="B51" s="543"/>
      <c r="C51" s="543"/>
      <c r="D51" s="543"/>
      <c r="E51" s="543"/>
      <c r="F51" s="543"/>
      <c r="G51" s="540"/>
      <c r="H51" s="540"/>
    </row>
    <row r="53" spans="1:8" x14ac:dyDescent="0.25">
      <c r="A53" s="542" t="s">
        <v>37</v>
      </c>
      <c r="B53" s="542"/>
      <c r="G53" s="118" t="s">
        <v>661</v>
      </c>
    </row>
    <row r="54" spans="1:8" ht="27" customHeight="1" x14ac:dyDescent="0.25"/>
    <row r="62" spans="1:8" ht="51.75" customHeight="1" x14ac:dyDescent="0.25"/>
  </sheetData>
  <mergeCells count="17">
    <mergeCell ref="A53:B53"/>
    <mergeCell ref="A50:E50"/>
    <mergeCell ref="A51:H51"/>
    <mergeCell ref="A7:H7"/>
    <mergeCell ref="A8:H8"/>
    <mergeCell ref="G9:H9"/>
    <mergeCell ref="B9:B10"/>
    <mergeCell ref="A9:A10"/>
    <mergeCell ref="C9:C10"/>
    <mergeCell ref="E9:E10"/>
    <mergeCell ref="D9:D10"/>
    <mergeCell ref="F9:F10"/>
    <mergeCell ref="F1:G1"/>
    <mergeCell ref="E2:H2"/>
    <mergeCell ref="F3:G3"/>
    <mergeCell ref="F4:G4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6"/>
  <sheetViews>
    <sheetView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9.7109375" customWidth="1"/>
    <col min="2" max="2" width="71" customWidth="1"/>
    <col min="3" max="3" width="24" customWidth="1"/>
    <col min="4" max="4" width="14.42578125" customWidth="1"/>
  </cols>
  <sheetData>
    <row r="1" spans="1:4" x14ac:dyDescent="0.25">
      <c r="A1" s="4"/>
      <c r="B1" s="4"/>
      <c r="C1" s="5" t="s">
        <v>0</v>
      </c>
    </row>
    <row r="2" spans="1:4" x14ac:dyDescent="0.25">
      <c r="A2" s="4"/>
      <c r="B2" s="4"/>
      <c r="C2" s="5" t="s">
        <v>35</v>
      </c>
    </row>
    <row r="3" spans="1:4" x14ac:dyDescent="0.25">
      <c r="A3" s="4"/>
      <c r="B3" s="4"/>
      <c r="C3" s="5" t="s">
        <v>1</v>
      </c>
    </row>
    <row r="4" spans="1:4" x14ac:dyDescent="0.25">
      <c r="A4" s="4"/>
      <c r="B4" s="4"/>
      <c r="C4" s="5" t="s">
        <v>36</v>
      </c>
    </row>
    <row r="5" spans="1:4" x14ac:dyDescent="0.25">
      <c r="A5" s="4"/>
      <c r="B5" s="4"/>
      <c r="C5" s="99" t="s">
        <v>495</v>
      </c>
    </row>
    <row r="6" spans="1:4" x14ac:dyDescent="0.25">
      <c r="A6" s="4"/>
      <c r="B6" s="4"/>
      <c r="C6" s="4"/>
      <c r="D6" s="5"/>
    </row>
    <row r="7" spans="1:4" x14ac:dyDescent="0.25">
      <c r="A7" s="481" t="s">
        <v>2</v>
      </c>
      <c r="B7" s="510"/>
      <c r="C7" s="7"/>
      <c r="D7" s="7"/>
    </row>
    <row r="8" spans="1:4" ht="36" customHeight="1" x14ac:dyDescent="0.3">
      <c r="A8" s="553" t="s">
        <v>496</v>
      </c>
      <c r="B8" s="554"/>
      <c r="C8" s="555"/>
      <c r="D8" s="6"/>
    </row>
    <row r="9" spans="1:4" ht="30" x14ac:dyDescent="0.25">
      <c r="A9" s="1" t="s">
        <v>5</v>
      </c>
      <c r="B9" s="33" t="s">
        <v>260</v>
      </c>
      <c r="C9" s="34" t="s">
        <v>442</v>
      </c>
    </row>
    <row r="10" spans="1:4" x14ac:dyDescent="0.25">
      <c r="A10" s="37">
        <v>1</v>
      </c>
      <c r="B10" s="38">
        <v>2</v>
      </c>
      <c r="C10" s="50">
        <v>3</v>
      </c>
    </row>
    <row r="11" spans="1:4" ht="30" customHeight="1" x14ac:dyDescent="0.35">
      <c r="A11" s="46">
        <v>1</v>
      </c>
      <c r="B11" s="45" t="s">
        <v>247</v>
      </c>
      <c r="C11" s="56">
        <v>36.79</v>
      </c>
      <c r="D11" s="39"/>
    </row>
    <row r="12" spans="1:4" ht="19.5" x14ac:dyDescent="0.35">
      <c r="A12" s="46">
        <v>2</v>
      </c>
      <c r="B12" s="45" t="s">
        <v>248</v>
      </c>
      <c r="C12" s="56">
        <v>39.96</v>
      </c>
      <c r="D12" s="39"/>
    </row>
    <row r="13" spans="1:4" ht="19.5" x14ac:dyDescent="0.35">
      <c r="A13" s="46">
        <v>3</v>
      </c>
      <c r="B13" s="45" t="s">
        <v>249</v>
      </c>
      <c r="C13" s="56">
        <v>41.23</v>
      </c>
      <c r="D13" s="39"/>
    </row>
    <row r="14" spans="1:4" ht="19.5" x14ac:dyDescent="0.35">
      <c r="A14" s="47" t="s">
        <v>4</v>
      </c>
      <c r="B14" s="45" t="s">
        <v>257</v>
      </c>
      <c r="C14" s="56">
        <v>34.26</v>
      </c>
      <c r="D14" s="41"/>
    </row>
    <row r="15" spans="1:4" ht="19.5" x14ac:dyDescent="0.35">
      <c r="A15" s="46">
        <v>5</v>
      </c>
      <c r="B15" s="45" t="s">
        <v>250</v>
      </c>
      <c r="C15" s="56">
        <v>38.61</v>
      </c>
      <c r="D15" s="39"/>
    </row>
    <row r="16" spans="1:4" ht="19.5" x14ac:dyDescent="0.35">
      <c r="A16" s="46">
        <v>6</v>
      </c>
      <c r="B16" s="45" t="s">
        <v>251</v>
      </c>
      <c r="C16" s="56">
        <v>38.06</v>
      </c>
      <c r="D16" s="39"/>
    </row>
    <row r="17" spans="1:4" s="3" customFormat="1" ht="19.5" x14ac:dyDescent="0.35">
      <c r="A17" s="46">
        <v>7</v>
      </c>
      <c r="B17" s="45" t="s">
        <v>372</v>
      </c>
      <c r="C17" s="56">
        <v>27.12</v>
      </c>
      <c r="D17" s="39"/>
    </row>
    <row r="18" spans="1:4" s="3" customFormat="1" ht="19.5" x14ac:dyDescent="0.25">
      <c r="A18" s="46">
        <v>8</v>
      </c>
      <c r="B18" s="98" t="s">
        <v>493</v>
      </c>
      <c r="C18" s="100">
        <v>38.1</v>
      </c>
      <c r="D18" s="39"/>
    </row>
    <row r="19" spans="1:4" ht="19.5" x14ac:dyDescent="0.35">
      <c r="A19" s="46">
        <v>9</v>
      </c>
      <c r="B19" s="45" t="s">
        <v>258</v>
      </c>
      <c r="C19" s="56">
        <v>35.67</v>
      </c>
      <c r="D19" s="40"/>
    </row>
    <row r="20" spans="1:4" ht="19.5" x14ac:dyDescent="0.35">
      <c r="A20" s="46">
        <v>10</v>
      </c>
      <c r="B20" s="45" t="s">
        <v>259</v>
      </c>
      <c r="C20" s="56">
        <v>38.85</v>
      </c>
      <c r="D20" s="40"/>
    </row>
    <row r="21" spans="1:4" s="3" customFormat="1" ht="18.75" x14ac:dyDescent="0.25">
      <c r="D21" s="40"/>
    </row>
    <row r="23" spans="1:4" ht="15.75" x14ac:dyDescent="0.25">
      <c r="B23" s="42" t="s">
        <v>492</v>
      </c>
    </row>
    <row r="25" spans="1:4" ht="36" customHeight="1" x14ac:dyDescent="0.25">
      <c r="A25" s="556" t="s">
        <v>404</v>
      </c>
      <c r="B25" s="557"/>
      <c r="C25" s="540"/>
    </row>
    <row r="26" spans="1:4" x14ac:dyDescent="0.25">
      <c r="A26" s="4"/>
      <c r="B26" s="4"/>
    </row>
  </sheetData>
  <mergeCells count="3">
    <mergeCell ref="A7:B7"/>
    <mergeCell ref="A8:C8"/>
    <mergeCell ref="A25:C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9"/>
  <sheetViews>
    <sheetView topLeftCell="A10" workbookViewId="0">
      <selection sqref="A1:E19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x14ac:dyDescent="0.25">
      <c r="D1" s="508" t="s">
        <v>0</v>
      </c>
      <c r="E1" s="508"/>
    </row>
    <row r="2" spans="1:5" x14ac:dyDescent="0.25">
      <c r="C2" s="508" t="s">
        <v>35</v>
      </c>
      <c r="D2" s="508"/>
      <c r="E2" s="508"/>
    </row>
    <row r="3" spans="1:5" x14ac:dyDescent="0.25">
      <c r="C3" s="508" t="s">
        <v>1</v>
      </c>
      <c r="D3" s="508"/>
      <c r="E3" s="508"/>
    </row>
    <row r="4" spans="1:5" x14ac:dyDescent="0.25">
      <c r="C4" s="508" t="s">
        <v>567</v>
      </c>
      <c r="D4" s="508"/>
      <c r="E4" s="508"/>
    </row>
    <row r="5" spans="1:5" x14ac:dyDescent="0.25">
      <c r="C5" s="508" t="s">
        <v>613</v>
      </c>
      <c r="D5" s="508"/>
      <c r="E5" s="508"/>
    </row>
    <row r="7" spans="1:5" ht="18.75" x14ac:dyDescent="0.3">
      <c r="A7" s="560" t="s">
        <v>2</v>
      </c>
      <c r="B7" s="560"/>
      <c r="C7" s="560"/>
      <c r="D7" s="560"/>
      <c r="E7" s="560"/>
    </row>
    <row r="8" spans="1:5" ht="18.75" x14ac:dyDescent="0.3">
      <c r="A8" s="559" t="s">
        <v>618</v>
      </c>
      <c r="B8" s="559"/>
      <c r="C8" s="559"/>
      <c r="D8" s="559"/>
      <c r="E8" s="559"/>
    </row>
    <row r="10" spans="1:5" ht="77.25" customHeight="1" x14ac:dyDescent="0.25">
      <c r="A10" s="1" t="s">
        <v>5</v>
      </c>
      <c r="B10" s="33" t="s">
        <v>6</v>
      </c>
      <c r="C10" s="34" t="s">
        <v>614</v>
      </c>
      <c r="D10" s="34" t="s">
        <v>573</v>
      </c>
      <c r="E10" s="60" t="s">
        <v>440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50">
        <v>5</v>
      </c>
    </row>
    <row r="12" spans="1:5" ht="47.25" x14ac:dyDescent="0.25">
      <c r="A12" s="43" t="s">
        <v>252</v>
      </c>
      <c r="B12" s="8" t="s">
        <v>615</v>
      </c>
      <c r="C12" s="61">
        <v>0</v>
      </c>
      <c r="D12" s="106">
        <v>30.06</v>
      </c>
      <c r="E12" s="172">
        <f>C12+D12</f>
        <v>30.06</v>
      </c>
    </row>
    <row r="13" spans="1:5" ht="47.25" x14ac:dyDescent="0.25">
      <c r="A13" s="44" t="s">
        <v>253</v>
      </c>
      <c r="B13" s="8" t="s">
        <v>616</v>
      </c>
      <c r="C13" s="61">
        <v>0</v>
      </c>
      <c r="D13" s="106">
        <v>30.06</v>
      </c>
      <c r="E13" s="172">
        <f>C13+D13</f>
        <v>30.06</v>
      </c>
    </row>
    <row r="14" spans="1:5" ht="47.25" x14ac:dyDescent="0.25">
      <c r="A14" s="106">
        <v>3</v>
      </c>
      <c r="B14" s="8" t="s">
        <v>617</v>
      </c>
      <c r="C14" s="61">
        <v>0</v>
      </c>
      <c r="D14" s="106">
        <v>30.06</v>
      </c>
      <c r="E14" s="172">
        <f>C14+D14</f>
        <v>30.06</v>
      </c>
    </row>
    <row r="15" spans="1:5" ht="18.75" x14ac:dyDescent="0.3">
      <c r="A15" s="53"/>
    </row>
    <row r="16" spans="1:5" ht="18.75" x14ac:dyDescent="0.3">
      <c r="A16" s="53"/>
      <c r="B16" s="53"/>
      <c r="C16" s="53"/>
      <c r="D16" s="53"/>
      <c r="E16" s="53"/>
    </row>
    <row r="19" spans="1:5" ht="18.75" x14ac:dyDescent="0.3">
      <c r="A19" s="558" t="s">
        <v>38</v>
      </c>
      <c r="B19" s="558"/>
      <c r="D19" s="506" t="s">
        <v>491</v>
      </c>
      <c r="E19" s="506"/>
    </row>
  </sheetData>
  <mergeCells count="9">
    <mergeCell ref="A19:B19"/>
    <mergeCell ref="D19:E19"/>
    <mergeCell ref="A8:E8"/>
    <mergeCell ref="A7:E7"/>
    <mergeCell ref="D1:E1"/>
    <mergeCell ref="C2:E2"/>
    <mergeCell ref="C3:E3"/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F31B0"/>
    <pageSetUpPr fitToPage="1"/>
  </sheetPr>
  <dimension ref="A1:E46"/>
  <sheetViews>
    <sheetView view="pageBreakPreview" zoomScale="60" zoomScaleNormal="100" workbookViewId="0">
      <selection activeCell="C42" sqref="C42"/>
    </sheetView>
  </sheetViews>
  <sheetFormatPr defaultColWidth="9.140625" defaultRowHeight="15" x14ac:dyDescent="0.25"/>
  <cols>
    <col min="1" max="1" width="9.7109375" style="3" customWidth="1"/>
    <col min="2" max="2" width="71" style="3" customWidth="1"/>
    <col min="3" max="3" width="24" style="3" customWidth="1"/>
    <col min="4" max="4" width="14.42578125" style="3" customWidth="1"/>
    <col min="5" max="16384" width="9.140625" style="3"/>
  </cols>
  <sheetData>
    <row r="1" spans="1:5" x14ac:dyDescent="0.25">
      <c r="A1" s="4"/>
      <c r="B1" s="4"/>
      <c r="C1" s="283" t="s">
        <v>0</v>
      </c>
    </row>
    <row r="2" spans="1:5" x14ac:dyDescent="0.25">
      <c r="A2" s="4"/>
      <c r="B2" s="4"/>
      <c r="C2" s="283" t="s">
        <v>35</v>
      </c>
    </row>
    <row r="3" spans="1:5" x14ac:dyDescent="0.25">
      <c r="A3" s="4"/>
      <c r="B3" s="4"/>
      <c r="C3" s="283" t="s">
        <v>1</v>
      </c>
    </row>
    <row r="4" spans="1:5" x14ac:dyDescent="0.25">
      <c r="A4" s="4"/>
      <c r="B4" s="4"/>
      <c r="C4" s="283" t="s">
        <v>681</v>
      </c>
    </row>
    <row r="5" spans="1:5" x14ac:dyDescent="0.25">
      <c r="A5" s="4"/>
      <c r="B5" s="4"/>
      <c r="C5" s="283" t="s">
        <v>1039</v>
      </c>
    </row>
    <row r="6" spans="1:5" x14ac:dyDescent="0.25">
      <c r="A6" s="4"/>
      <c r="B6" s="4"/>
      <c r="C6" s="4"/>
      <c r="D6" s="283"/>
    </row>
    <row r="7" spans="1:5" x14ac:dyDescent="0.25">
      <c r="A7" s="565" t="s">
        <v>2</v>
      </c>
      <c r="B7" s="565"/>
      <c r="C7" s="565"/>
      <c r="D7" s="282"/>
    </row>
    <row r="8" spans="1:5" ht="36" customHeight="1" x14ac:dyDescent="0.3">
      <c r="A8" s="553" t="s">
        <v>1041</v>
      </c>
      <c r="B8" s="554"/>
      <c r="C8" s="555"/>
      <c r="D8" s="102"/>
    </row>
    <row r="9" spans="1:5" ht="30" x14ac:dyDescent="0.25">
      <c r="A9" s="1" t="s">
        <v>5</v>
      </c>
      <c r="B9" s="33" t="s">
        <v>508</v>
      </c>
      <c r="C9" s="34" t="s">
        <v>442</v>
      </c>
    </row>
    <row r="10" spans="1:5" x14ac:dyDescent="0.25">
      <c r="A10" s="37">
        <v>1</v>
      </c>
      <c r="B10" s="38">
        <v>2</v>
      </c>
      <c r="C10" s="50">
        <v>3</v>
      </c>
    </row>
    <row r="11" spans="1:5" ht="30" customHeight="1" x14ac:dyDescent="0.25">
      <c r="A11" s="103">
        <v>1</v>
      </c>
      <c r="B11" s="566" t="s">
        <v>499</v>
      </c>
      <c r="C11" s="567"/>
      <c r="D11" s="39"/>
    </row>
    <row r="12" spans="1:5" ht="31.5" x14ac:dyDescent="0.25">
      <c r="A12" s="104" t="s">
        <v>41</v>
      </c>
      <c r="B12" s="105" t="s">
        <v>700</v>
      </c>
      <c r="C12" s="116">
        <v>25.25</v>
      </c>
      <c r="D12" s="39"/>
      <c r="E12" s="286"/>
    </row>
    <row r="13" spans="1:5" ht="19.5" x14ac:dyDescent="0.25">
      <c r="A13" s="103">
        <v>2</v>
      </c>
      <c r="B13" s="563" t="s">
        <v>248</v>
      </c>
      <c r="C13" s="564"/>
      <c r="D13" s="39"/>
      <c r="E13" s="286"/>
    </row>
    <row r="14" spans="1:5" ht="31.5" x14ac:dyDescent="0.3">
      <c r="A14" s="214" t="s">
        <v>237</v>
      </c>
      <c r="B14" s="107" t="s">
        <v>682</v>
      </c>
      <c r="C14" s="287">
        <v>43.92</v>
      </c>
      <c r="D14" s="39"/>
      <c r="E14" s="286"/>
    </row>
    <row r="15" spans="1:5" ht="31.5" x14ac:dyDescent="0.3">
      <c r="A15" s="214" t="s">
        <v>500</v>
      </c>
      <c r="B15" s="107" t="s">
        <v>683</v>
      </c>
      <c r="C15" s="288">
        <v>34.33</v>
      </c>
      <c r="D15" s="39"/>
      <c r="E15" s="286"/>
    </row>
    <row r="16" spans="1:5" ht="31.5" x14ac:dyDescent="0.3">
      <c r="A16" s="106" t="s">
        <v>619</v>
      </c>
      <c r="B16" s="107" t="s">
        <v>684</v>
      </c>
      <c r="C16" s="114">
        <v>44.93</v>
      </c>
      <c r="D16" s="41"/>
      <c r="E16" s="286"/>
    </row>
    <row r="17" spans="1:5" ht="31.5" x14ac:dyDescent="0.25">
      <c r="A17" s="106" t="s">
        <v>620</v>
      </c>
      <c r="B17" s="107" t="s">
        <v>685</v>
      </c>
      <c r="C17" s="108">
        <v>36.43</v>
      </c>
      <c r="D17" s="39"/>
      <c r="E17" s="286"/>
    </row>
    <row r="18" spans="1:5" ht="19.5" x14ac:dyDescent="0.25">
      <c r="A18" s="103">
        <v>3</v>
      </c>
      <c r="B18" s="563" t="s">
        <v>249</v>
      </c>
      <c r="C18" s="564"/>
      <c r="D18" s="39"/>
      <c r="E18" s="286"/>
    </row>
    <row r="19" spans="1:5" ht="31.5" x14ac:dyDescent="0.25">
      <c r="A19" s="165" t="s">
        <v>570</v>
      </c>
      <c r="B19" s="105" t="s">
        <v>832</v>
      </c>
      <c r="C19" s="166">
        <v>48.6</v>
      </c>
      <c r="D19" s="39"/>
      <c r="E19" s="286"/>
    </row>
    <row r="20" spans="1:5" ht="31.5" x14ac:dyDescent="0.25">
      <c r="A20" s="117" t="s">
        <v>393</v>
      </c>
      <c r="B20" s="105" t="s">
        <v>833</v>
      </c>
      <c r="C20" s="167">
        <v>38.619999999999997</v>
      </c>
      <c r="D20" s="39"/>
      <c r="E20" s="286"/>
    </row>
    <row r="21" spans="1:5" ht="31.5" x14ac:dyDescent="0.25">
      <c r="A21" s="115" t="s">
        <v>394</v>
      </c>
      <c r="B21" s="105" t="s">
        <v>834</v>
      </c>
      <c r="C21" s="114">
        <v>46.26</v>
      </c>
      <c r="D21" s="39"/>
      <c r="E21" s="286"/>
    </row>
    <row r="22" spans="1:5" ht="31.5" x14ac:dyDescent="0.25">
      <c r="A22" s="115" t="s">
        <v>406</v>
      </c>
      <c r="B22" s="105" t="s">
        <v>835</v>
      </c>
      <c r="C22" s="114">
        <v>37.31</v>
      </c>
      <c r="D22" s="39"/>
      <c r="E22" s="286"/>
    </row>
    <row r="23" spans="1:5" ht="31.5" x14ac:dyDescent="0.25">
      <c r="A23" s="115" t="s">
        <v>451</v>
      </c>
      <c r="B23" s="113" t="s">
        <v>838</v>
      </c>
      <c r="C23" s="114">
        <v>51.91</v>
      </c>
      <c r="D23" s="39"/>
      <c r="E23" s="286"/>
    </row>
    <row r="24" spans="1:5" ht="36.75" customHeight="1" x14ac:dyDescent="0.25">
      <c r="A24" s="115" t="s">
        <v>452</v>
      </c>
      <c r="B24" s="113" t="s">
        <v>839</v>
      </c>
      <c r="C24" s="114">
        <v>37.200000000000003</v>
      </c>
      <c r="D24" s="39"/>
      <c r="E24" s="286"/>
    </row>
    <row r="25" spans="1:5" ht="18.75" x14ac:dyDescent="0.25">
      <c r="A25" s="110">
        <v>4</v>
      </c>
      <c r="B25" s="568" t="s">
        <v>501</v>
      </c>
      <c r="C25" s="569"/>
      <c r="D25" s="40"/>
      <c r="E25" s="286"/>
    </row>
    <row r="26" spans="1:5" ht="31.5" x14ac:dyDescent="0.25">
      <c r="A26" s="111" t="s">
        <v>8</v>
      </c>
      <c r="B26" s="109" t="s">
        <v>686</v>
      </c>
      <c r="C26" s="108">
        <v>28.18</v>
      </c>
      <c r="D26" s="40"/>
      <c r="E26" s="286"/>
    </row>
    <row r="27" spans="1:5" ht="31.5" x14ac:dyDescent="0.25">
      <c r="A27" s="111" t="s">
        <v>243</v>
      </c>
      <c r="B27" s="105" t="s">
        <v>687</v>
      </c>
      <c r="C27" s="112">
        <v>28.31</v>
      </c>
      <c r="D27" s="39"/>
      <c r="E27" s="286"/>
    </row>
    <row r="28" spans="1:5" ht="31.5" x14ac:dyDescent="0.25">
      <c r="A28" s="111" t="s">
        <v>244</v>
      </c>
      <c r="B28" s="109" t="s">
        <v>688</v>
      </c>
      <c r="C28" s="112">
        <v>28.24</v>
      </c>
      <c r="D28" s="39"/>
      <c r="E28" s="286"/>
    </row>
    <row r="29" spans="1:5" x14ac:dyDescent="0.25">
      <c r="A29" s="103">
        <v>5</v>
      </c>
      <c r="B29" s="563" t="s">
        <v>250</v>
      </c>
      <c r="C29" s="564"/>
      <c r="E29" s="286"/>
    </row>
    <row r="30" spans="1:5" ht="36" customHeight="1" x14ac:dyDescent="0.25">
      <c r="A30" s="104" t="s">
        <v>239</v>
      </c>
      <c r="B30" s="113" t="s">
        <v>701</v>
      </c>
      <c r="C30" s="114">
        <v>19.98</v>
      </c>
      <c r="E30" s="286"/>
    </row>
    <row r="31" spans="1:5" ht="42.75" customHeight="1" x14ac:dyDescent="0.25">
      <c r="A31" s="106" t="s">
        <v>502</v>
      </c>
      <c r="B31" s="113" t="s">
        <v>702</v>
      </c>
      <c r="C31" s="114">
        <v>24.19</v>
      </c>
      <c r="E31" s="286"/>
    </row>
    <row r="32" spans="1:5" x14ac:dyDescent="0.25">
      <c r="A32" s="103">
        <v>6</v>
      </c>
      <c r="B32" s="561" t="s">
        <v>503</v>
      </c>
      <c r="C32" s="562"/>
      <c r="E32" s="286"/>
    </row>
    <row r="33" spans="1:5" ht="33" customHeight="1" x14ac:dyDescent="0.25">
      <c r="A33" s="115" t="s">
        <v>858</v>
      </c>
      <c r="B33" s="105" t="s">
        <v>689</v>
      </c>
      <c r="C33" s="114">
        <v>42.72</v>
      </c>
      <c r="E33" s="286"/>
    </row>
    <row r="34" spans="1:5" ht="32.25" customHeight="1" x14ac:dyDescent="0.25">
      <c r="A34" s="115" t="s">
        <v>859</v>
      </c>
      <c r="B34" s="105" t="s">
        <v>690</v>
      </c>
      <c r="C34" s="114">
        <v>36.29</v>
      </c>
      <c r="E34" s="286"/>
    </row>
    <row r="35" spans="1:5" ht="30.75" customHeight="1" x14ac:dyDescent="0.25">
      <c r="A35" s="115" t="s">
        <v>860</v>
      </c>
      <c r="B35" s="105" t="s">
        <v>692</v>
      </c>
      <c r="C35" s="108">
        <v>42.67</v>
      </c>
      <c r="E35" s="286"/>
    </row>
    <row r="36" spans="1:5" ht="33.75" customHeight="1" x14ac:dyDescent="0.25">
      <c r="A36" s="115" t="s">
        <v>861</v>
      </c>
      <c r="B36" s="105" t="s">
        <v>691</v>
      </c>
      <c r="C36" s="114">
        <v>31.94</v>
      </c>
      <c r="E36" s="286"/>
    </row>
    <row r="37" spans="1:5" ht="37.5" customHeight="1" x14ac:dyDescent="0.25">
      <c r="A37" s="115" t="s">
        <v>862</v>
      </c>
      <c r="B37" s="105" t="s">
        <v>693</v>
      </c>
      <c r="C37" s="114">
        <v>47.69</v>
      </c>
      <c r="E37" s="286"/>
    </row>
    <row r="38" spans="1:5" ht="35.25" customHeight="1" x14ac:dyDescent="0.25">
      <c r="A38" s="115" t="s">
        <v>863</v>
      </c>
      <c r="B38" s="105" t="s">
        <v>703</v>
      </c>
      <c r="C38" s="114">
        <v>62.09</v>
      </c>
      <c r="E38" s="286"/>
    </row>
    <row r="39" spans="1:5" x14ac:dyDescent="0.25">
      <c r="A39" s="103">
        <v>7</v>
      </c>
      <c r="B39" s="563" t="s">
        <v>258</v>
      </c>
      <c r="C39" s="564"/>
      <c r="E39" s="286"/>
    </row>
    <row r="40" spans="1:5" ht="31.5" x14ac:dyDescent="0.25">
      <c r="A40" s="115" t="s">
        <v>504</v>
      </c>
      <c r="B40" s="113" t="s">
        <v>704</v>
      </c>
      <c r="C40" s="108">
        <v>20.66</v>
      </c>
      <c r="E40" s="286"/>
    </row>
    <row r="41" spans="1:5" ht="31.5" x14ac:dyDescent="0.25">
      <c r="A41" s="115" t="s">
        <v>505</v>
      </c>
      <c r="B41" s="113" t="s">
        <v>694</v>
      </c>
      <c r="C41" s="114">
        <v>23.45</v>
      </c>
      <c r="E41" s="286"/>
    </row>
    <row r="42" spans="1:5" ht="31.5" x14ac:dyDescent="0.25">
      <c r="A42" s="115" t="s">
        <v>506</v>
      </c>
      <c r="B42" s="113" t="s">
        <v>836</v>
      </c>
      <c r="C42" s="114">
        <v>47.06</v>
      </c>
      <c r="E42" s="286"/>
    </row>
    <row r="43" spans="1:5" ht="31.5" x14ac:dyDescent="0.25">
      <c r="A43" s="115" t="s">
        <v>507</v>
      </c>
      <c r="B43" s="113" t="s">
        <v>837</v>
      </c>
      <c r="C43" s="114">
        <v>37.03</v>
      </c>
      <c r="E43" s="286"/>
    </row>
    <row r="46" spans="1:5" s="53" customFormat="1" ht="18.75" x14ac:dyDescent="0.3">
      <c r="A46" s="118" t="s">
        <v>37</v>
      </c>
      <c r="B46" s="118"/>
      <c r="C46" s="119" t="s">
        <v>645</v>
      </c>
    </row>
  </sheetData>
  <mergeCells count="9">
    <mergeCell ref="B32:C32"/>
    <mergeCell ref="B39:C39"/>
    <mergeCell ref="A8:C8"/>
    <mergeCell ref="A7:C7"/>
    <mergeCell ref="B11:C11"/>
    <mergeCell ref="B13:C13"/>
    <mergeCell ref="B18:C18"/>
    <mergeCell ref="B25:C25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54"/>
  <sheetViews>
    <sheetView tabSelected="1" view="pageBreakPreview" zoomScale="60" zoomScaleNormal="100" workbookViewId="0">
      <selection activeCell="C28" sqref="C28:C38"/>
    </sheetView>
  </sheetViews>
  <sheetFormatPr defaultColWidth="9.140625" defaultRowHeight="18.75" x14ac:dyDescent="0.3"/>
  <cols>
    <col min="1" max="1" width="6.5703125" style="53" customWidth="1"/>
    <col min="2" max="2" width="74.85546875" style="53" customWidth="1"/>
    <col min="3" max="3" width="20.28515625" style="53" customWidth="1"/>
    <col min="4" max="4" width="22.140625" style="96" customWidth="1"/>
    <col min="5" max="5" width="20" style="53" customWidth="1"/>
    <col min="6" max="16384" width="9.140625" style="53"/>
  </cols>
  <sheetData>
    <row r="1" spans="1:5" x14ac:dyDescent="0.3">
      <c r="A1" s="122"/>
      <c r="D1" s="217"/>
      <c r="E1" s="217" t="s">
        <v>0</v>
      </c>
    </row>
    <row r="2" spans="1:5" x14ac:dyDescent="0.3">
      <c r="A2" s="122"/>
      <c r="B2" s="215"/>
      <c r="C2" s="506" t="s">
        <v>35</v>
      </c>
      <c r="D2" s="506"/>
      <c r="E2" s="506"/>
    </row>
    <row r="3" spans="1:5" x14ac:dyDescent="0.3">
      <c r="A3" s="122"/>
      <c r="D3" s="217"/>
      <c r="E3" s="217" t="s">
        <v>1</v>
      </c>
    </row>
    <row r="4" spans="1:5" x14ac:dyDescent="0.3">
      <c r="A4" s="122"/>
      <c r="D4" s="217"/>
      <c r="E4" s="217" t="s">
        <v>567</v>
      </c>
    </row>
    <row r="5" spans="1:5" x14ac:dyDescent="0.3">
      <c r="A5" s="122"/>
      <c r="D5" s="217"/>
      <c r="E5" s="217" t="s">
        <v>1042</v>
      </c>
    </row>
    <row r="6" spans="1:5" x14ac:dyDescent="0.3">
      <c r="A6" s="122"/>
      <c r="B6" s="122"/>
      <c r="C6" s="122"/>
      <c r="D6" s="123"/>
      <c r="E6" s="122"/>
    </row>
    <row r="7" spans="1:5" x14ac:dyDescent="0.3">
      <c r="A7" s="505" t="s">
        <v>2</v>
      </c>
      <c r="B7" s="505"/>
      <c r="C7" s="505"/>
      <c r="D7" s="505"/>
      <c r="E7" s="505"/>
    </row>
    <row r="8" spans="1:5" ht="21" customHeight="1" x14ac:dyDescent="0.3">
      <c r="A8" s="497" t="s">
        <v>1185</v>
      </c>
      <c r="B8" s="497"/>
      <c r="C8" s="497"/>
      <c r="D8" s="497"/>
      <c r="E8" s="497"/>
    </row>
    <row r="9" spans="1:5" ht="114" customHeight="1" x14ac:dyDescent="0.3">
      <c r="A9" s="71" t="s">
        <v>5</v>
      </c>
      <c r="B9" s="72" t="s">
        <v>6</v>
      </c>
      <c r="C9" s="73" t="s">
        <v>438</v>
      </c>
      <c r="D9" s="101" t="s">
        <v>439</v>
      </c>
      <c r="E9" s="74" t="s">
        <v>440</v>
      </c>
    </row>
    <row r="10" spans="1:5" x14ac:dyDescent="0.3">
      <c r="A10" s="124"/>
      <c r="B10" s="124">
        <v>2</v>
      </c>
      <c r="C10" s="125">
        <v>3</v>
      </c>
      <c r="D10" s="126">
        <v>4</v>
      </c>
      <c r="E10" s="127">
        <v>5</v>
      </c>
    </row>
    <row r="11" spans="1:5" x14ac:dyDescent="0.3">
      <c r="A11" s="576" t="s">
        <v>531</v>
      </c>
      <c r="B11" s="577"/>
      <c r="C11" s="577"/>
      <c r="D11" s="577"/>
      <c r="E11" s="578"/>
    </row>
    <row r="12" spans="1:5" x14ac:dyDescent="0.3">
      <c r="A12" s="128">
        <v>1</v>
      </c>
      <c r="B12" s="52" t="s">
        <v>532</v>
      </c>
      <c r="C12" s="129">
        <v>2.0499999999999998</v>
      </c>
      <c r="D12" s="130">
        <v>4.68</v>
      </c>
      <c r="E12" s="131">
        <f>D12+C12</f>
        <v>6.7299999999999995</v>
      </c>
    </row>
    <row r="13" spans="1:5" x14ac:dyDescent="0.3">
      <c r="A13" s="128">
        <v>2</v>
      </c>
      <c r="B13" s="52" t="s">
        <v>533</v>
      </c>
      <c r="C13" s="129">
        <v>7.39</v>
      </c>
      <c r="D13" s="130">
        <v>14.04</v>
      </c>
      <c r="E13" s="131">
        <f t="shared" ref="E13:E49" si="0">D13+C13</f>
        <v>21.43</v>
      </c>
    </row>
    <row r="14" spans="1:5" x14ac:dyDescent="0.3">
      <c r="A14" s="128">
        <v>3</v>
      </c>
      <c r="B14" s="52" t="s">
        <v>534</v>
      </c>
      <c r="C14" s="131">
        <v>2.59</v>
      </c>
      <c r="D14" s="130">
        <v>14.51</v>
      </c>
      <c r="E14" s="131">
        <f t="shared" si="0"/>
        <v>17.100000000000001</v>
      </c>
    </row>
    <row r="15" spans="1:5" x14ac:dyDescent="0.3">
      <c r="A15" s="128">
        <v>4</v>
      </c>
      <c r="B15" s="52" t="s">
        <v>535</v>
      </c>
      <c r="C15" s="187">
        <v>17.87</v>
      </c>
      <c r="D15" s="133">
        <v>55.16</v>
      </c>
      <c r="E15" s="131">
        <f t="shared" si="0"/>
        <v>73.03</v>
      </c>
    </row>
    <row r="16" spans="1:5" x14ac:dyDescent="0.3">
      <c r="A16" s="128">
        <v>5</v>
      </c>
      <c r="B16" s="52" t="s">
        <v>536</v>
      </c>
      <c r="C16" s="187">
        <v>1.06</v>
      </c>
      <c r="D16" s="133">
        <v>1.95</v>
      </c>
      <c r="E16" s="131">
        <f t="shared" si="0"/>
        <v>3.01</v>
      </c>
    </row>
    <row r="17" spans="1:5" x14ac:dyDescent="0.3">
      <c r="A17" s="128">
        <v>6</v>
      </c>
      <c r="B17" s="52" t="s">
        <v>537</v>
      </c>
      <c r="C17" s="187">
        <v>0.3</v>
      </c>
      <c r="D17" s="133">
        <v>1.95</v>
      </c>
      <c r="E17" s="131">
        <f t="shared" si="0"/>
        <v>2.25</v>
      </c>
    </row>
    <row r="18" spans="1:5" x14ac:dyDescent="0.3">
      <c r="A18" s="128">
        <v>7</v>
      </c>
      <c r="B18" s="52" t="s">
        <v>538</v>
      </c>
      <c r="C18" s="187">
        <v>6.81</v>
      </c>
      <c r="D18" s="133">
        <v>15.82</v>
      </c>
      <c r="E18" s="131">
        <f t="shared" si="0"/>
        <v>22.63</v>
      </c>
    </row>
    <row r="19" spans="1:5" x14ac:dyDescent="0.3">
      <c r="A19" s="128">
        <v>8</v>
      </c>
      <c r="B19" s="52" t="s">
        <v>539</v>
      </c>
      <c r="C19" s="187">
        <v>2.84</v>
      </c>
      <c r="D19" s="133">
        <v>3.12</v>
      </c>
      <c r="E19" s="131">
        <f t="shared" si="0"/>
        <v>5.96</v>
      </c>
    </row>
    <row r="20" spans="1:5" x14ac:dyDescent="0.3">
      <c r="A20" s="128">
        <v>9</v>
      </c>
      <c r="B20" s="52" t="s">
        <v>1043</v>
      </c>
      <c r="C20" s="187"/>
      <c r="D20" s="433">
        <v>3.12</v>
      </c>
      <c r="E20" s="131">
        <f t="shared" si="0"/>
        <v>3.12</v>
      </c>
    </row>
    <row r="21" spans="1:5" x14ac:dyDescent="0.3">
      <c r="A21" s="128">
        <v>10</v>
      </c>
      <c r="B21" s="52" t="s">
        <v>1044</v>
      </c>
      <c r="C21" s="187"/>
      <c r="D21" s="433">
        <v>0.94</v>
      </c>
      <c r="E21" s="131">
        <f t="shared" si="0"/>
        <v>0.94</v>
      </c>
    </row>
    <row r="22" spans="1:5" x14ac:dyDescent="0.3">
      <c r="A22" s="128">
        <v>11</v>
      </c>
      <c r="B22" s="52" t="s">
        <v>1045</v>
      </c>
      <c r="C22" s="187">
        <v>1.06</v>
      </c>
      <c r="D22" s="433">
        <v>1.56</v>
      </c>
      <c r="E22" s="131">
        <f t="shared" si="0"/>
        <v>2.62</v>
      </c>
    </row>
    <row r="23" spans="1:5" x14ac:dyDescent="0.3">
      <c r="A23" s="570" t="s">
        <v>540</v>
      </c>
      <c r="B23" s="571"/>
      <c r="C23" s="571"/>
      <c r="D23" s="571"/>
      <c r="E23" s="572"/>
    </row>
    <row r="24" spans="1:5" x14ac:dyDescent="0.3">
      <c r="A24" s="128">
        <v>12</v>
      </c>
      <c r="B24" s="52" t="s">
        <v>541</v>
      </c>
      <c r="C24" s="187">
        <v>2.09</v>
      </c>
      <c r="D24" s="133">
        <v>42.49</v>
      </c>
      <c r="E24" s="131">
        <f t="shared" si="0"/>
        <v>44.58</v>
      </c>
    </row>
    <row r="25" spans="1:5" x14ac:dyDescent="0.3">
      <c r="A25" s="128">
        <v>13</v>
      </c>
      <c r="B25" s="52" t="s">
        <v>542</v>
      </c>
      <c r="C25" s="187">
        <v>2.54</v>
      </c>
      <c r="D25" s="133">
        <v>54.6</v>
      </c>
      <c r="E25" s="131">
        <f t="shared" si="0"/>
        <v>57.14</v>
      </c>
    </row>
    <row r="26" spans="1:5" x14ac:dyDescent="0.3">
      <c r="A26" s="128">
        <v>14</v>
      </c>
      <c r="B26" s="52" t="s">
        <v>543</v>
      </c>
      <c r="C26" s="187"/>
      <c r="D26" s="133">
        <v>27.32</v>
      </c>
      <c r="E26" s="131">
        <f t="shared" si="0"/>
        <v>27.32</v>
      </c>
    </row>
    <row r="27" spans="1:5" x14ac:dyDescent="0.3">
      <c r="A27" s="570" t="s">
        <v>544</v>
      </c>
      <c r="B27" s="571"/>
      <c r="C27" s="571"/>
      <c r="D27" s="571"/>
      <c r="E27" s="572"/>
    </row>
    <row r="28" spans="1:5" x14ac:dyDescent="0.3">
      <c r="A28" s="434">
        <v>15</v>
      </c>
      <c r="B28" s="435" t="s">
        <v>545</v>
      </c>
      <c r="C28" s="187">
        <v>0.85</v>
      </c>
      <c r="D28" s="133">
        <v>3.12</v>
      </c>
      <c r="E28" s="131">
        <f t="shared" si="0"/>
        <v>3.97</v>
      </c>
    </row>
    <row r="29" spans="1:5" x14ac:dyDescent="0.3">
      <c r="A29" s="434">
        <v>16</v>
      </c>
      <c r="B29" s="435" t="s">
        <v>546</v>
      </c>
      <c r="C29" s="187"/>
      <c r="D29" s="133">
        <v>14.04</v>
      </c>
      <c r="E29" s="131">
        <f t="shared" si="0"/>
        <v>14.04</v>
      </c>
    </row>
    <row r="30" spans="1:5" x14ac:dyDescent="0.3">
      <c r="A30" s="434">
        <v>17</v>
      </c>
      <c r="B30" s="435" t="s">
        <v>547</v>
      </c>
      <c r="C30" s="187"/>
      <c r="D30" s="133">
        <v>14.51</v>
      </c>
      <c r="E30" s="131">
        <f t="shared" si="0"/>
        <v>14.51</v>
      </c>
    </row>
    <row r="31" spans="1:5" x14ac:dyDescent="0.3">
      <c r="A31" s="434">
        <v>18</v>
      </c>
      <c r="B31" s="435" t="s">
        <v>548</v>
      </c>
      <c r="C31" s="187"/>
      <c r="D31" s="133">
        <v>6.24</v>
      </c>
      <c r="E31" s="131">
        <f t="shared" si="0"/>
        <v>6.24</v>
      </c>
    </row>
    <row r="32" spans="1:5" x14ac:dyDescent="0.3">
      <c r="A32" s="434">
        <v>19</v>
      </c>
      <c r="B32" s="435" t="s">
        <v>549</v>
      </c>
      <c r="C32" s="187">
        <v>0.76</v>
      </c>
      <c r="D32" s="133">
        <v>6.13</v>
      </c>
      <c r="E32" s="131">
        <f t="shared" si="0"/>
        <v>6.89</v>
      </c>
    </row>
    <row r="33" spans="1:5" x14ac:dyDescent="0.3">
      <c r="A33" s="434">
        <v>20</v>
      </c>
      <c r="B33" s="435" t="s">
        <v>550</v>
      </c>
      <c r="C33" s="187">
        <v>0.76</v>
      </c>
      <c r="D33" s="133">
        <v>8.15</v>
      </c>
      <c r="E33" s="131">
        <f t="shared" si="0"/>
        <v>8.91</v>
      </c>
    </row>
    <row r="34" spans="1:5" x14ac:dyDescent="0.3">
      <c r="A34" s="434">
        <v>21</v>
      </c>
      <c r="B34" s="436" t="s">
        <v>551</v>
      </c>
      <c r="C34" s="187">
        <v>0.04</v>
      </c>
      <c r="D34" s="133">
        <v>3.12</v>
      </c>
      <c r="E34" s="131">
        <f t="shared" si="0"/>
        <v>3.16</v>
      </c>
    </row>
    <row r="35" spans="1:5" x14ac:dyDescent="0.3">
      <c r="A35" s="434">
        <v>22</v>
      </c>
      <c r="B35" s="436" t="s">
        <v>552</v>
      </c>
      <c r="C35" s="187">
        <v>0.18</v>
      </c>
      <c r="D35" s="133">
        <v>6.26</v>
      </c>
      <c r="E35" s="131">
        <f t="shared" si="0"/>
        <v>6.4399999999999995</v>
      </c>
    </row>
    <row r="36" spans="1:5" x14ac:dyDescent="0.3">
      <c r="A36" s="434">
        <v>23</v>
      </c>
      <c r="B36" s="436" t="s">
        <v>553</v>
      </c>
      <c r="C36" s="187"/>
      <c r="D36" s="133">
        <v>2.1800000000000002</v>
      </c>
      <c r="E36" s="131">
        <f t="shared" si="0"/>
        <v>2.1800000000000002</v>
      </c>
    </row>
    <row r="37" spans="1:5" x14ac:dyDescent="0.3">
      <c r="A37" s="434">
        <v>24</v>
      </c>
      <c r="B37" s="436" t="s">
        <v>554</v>
      </c>
      <c r="C37" s="187">
        <v>1.91</v>
      </c>
      <c r="D37" s="133">
        <v>10.92</v>
      </c>
      <c r="E37" s="131">
        <f t="shared" si="0"/>
        <v>12.83</v>
      </c>
    </row>
    <row r="38" spans="1:5" x14ac:dyDescent="0.3">
      <c r="A38" s="434">
        <v>25</v>
      </c>
      <c r="B38" s="436" t="s">
        <v>555</v>
      </c>
      <c r="C38" s="187">
        <v>2.37</v>
      </c>
      <c r="D38" s="133">
        <v>21.91</v>
      </c>
      <c r="E38" s="131">
        <f t="shared" si="0"/>
        <v>24.28</v>
      </c>
    </row>
    <row r="39" spans="1:5" x14ac:dyDescent="0.3">
      <c r="A39" s="434">
        <v>26</v>
      </c>
      <c r="B39" s="436" t="s">
        <v>1046</v>
      </c>
      <c r="C39" s="187"/>
      <c r="D39" s="133">
        <v>7.63</v>
      </c>
      <c r="E39" s="131">
        <f t="shared" si="0"/>
        <v>7.63</v>
      </c>
    </row>
    <row r="40" spans="1:5" x14ac:dyDescent="0.3">
      <c r="A40" s="570" t="s">
        <v>556</v>
      </c>
      <c r="B40" s="571"/>
      <c r="C40" s="571"/>
      <c r="D40" s="571"/>
      <c r="E40" s="572"/>
    </row>
    <row r="41" spans="1:5" x14ac:dyDescent="0.3">
      <c r="A41" s="128">
        <v>27</v>
      </c>
      <c r="B41" s="134" t="s">
        <v>557</v>
      </c>
      <c r="C41" s="132"/>
      <c r="D41" s="133">
        <v>18.36</v>
      </c>
      <c r="E41" s="131">
        <f t="shared" si="0"/>
        <v>18.36</v>
      </c>
    </row>
    <row r="42" spans="1:5" x14ac:dyDescent="0.3">
      <c r="A42" s="128">
        <v>28</v>
      </c>
      <c r="B42" s="134" t="s">
        <v>558</v>
      </c>
      <c r="C42" s="132"/>
      <c r="D42" s="133">
        <v>20.61</v>
      </c>
      <c r="E42" s="132">
        <f t="shared" si="0"/>
        <v>20.61</v>
      </c>
    </row>
    <row r="43" spans="1:5" x14ac:dyDescent="0.3">
      <c r="A43" s="570" t="s">
        <v>559</v>
      </c>
      <c r="B43" s="571"/>
      <c r="C43" s="571"/>
      <c r="D43" s="571"/>
      <c r="E43" s="572"/>
    </row>
    <row r="44" spans="1:5" ht="37.5" x14ac:dyDescent="0.3">
      <c r="A44" s="128">
        <v>29</v>
      </c>
      <c r="B44" s="135" t="s">
        <v>1047</v>
      </c>
      <c r="C44" s="132"/>
      <c r="D44" s="133">
        <v>9.36</v>
      </c>
      <c r="E44" s="132">
        <f t="shared" si="0"/>
        <v>9.36</v>
      </c>
    </row>
    <row r="45" spans="1:5" ht="37.5" x14ac:dyDescent="0.3">
      <c r="A45" s="432">
        <v>30</v>
      </c>
      <c r="B45" s="135" t="s">
        <v>1048</v>
      </c>
      <c r="C45" s="132"/>
      <c r="D45" s="133">
        <v>9.7799999999999994</v>
      </c>
      <c r="E45" s="132">
        <f t="shared" si="0"/>
        <v>9.7799999999999994</v>
      </c>
    </row>
    <row r="46" spans="1:5" x14ac:dyDescent="0.3">
      <c r="A46" s="570" t="s">
        <v>561</v>
      </c>
      <c r="B46" s="571"/>
      <c r="C46" s="571"/>
      <c r="D46" s="571"/>
      <c r="E46" s="572"/>
    </row>
    <row r="47" spans="1:5" x14ac:dyDescent="0.3">
      <c r="A47" s="432">
        <v>31</v>
      </c>
      <c r="B47" s="48" t="s">
        <v>1049</v>
      </c>
      <c r="C47" s="437"/>
      <c r="D47" s="128">
        <v>6.06</v>
      </c>
      <c r="E47" s="97">
        <f t="shared" si="0"/>
        <v>6.06</v>
      </c>
    </row>
    <row r="48" spans="1:5" ht="37.5" x14ac:dyDescent="0.3">
      <c r="A48" s="128">
        <v>32</v>
      </c>
      <c r="B48" s="48" t="s">
        <v>1050</v>
      </c>
      <c r="C48" s="128"/>
      <c r="D48" s="136">
        <v>6.82</v>
      </c>
      <c r="E48" s="97">
        <f t="shared" si="0"/>
        <v>6.82</v>
      </c>
    </row>
    <row r="49" spans="1:5" ht="37.5" x14ac:dyDescent="0.3">
      <c r="A49" s="128">
        <v>33</v>
      </c>
      <c r="B49" s="135" t="s">
        <v>560</v>
      </c>
      <c r="C49" s="132"/>
      <c r="D49" s="130">
        <v>12.78</v>
      </c>
      <c r="E49" s="97">
        <f t="shared" si="0"/>
        <v>12.78</v>
      </c>
    </row>
    <row r="50" spans="1:5" x14ac:dyDescent="0.3">
      <c r="A50" s="573" t="s">
        <v>571</v>
      </c>
      <c r="B50" s="574"/>
      <c r="C50" s="574"/>
      <c r="D50" s="574"/>
      <c r="E50" s="575"/>
    </row>
    <row r="51" spans="1:5" ht="37.5" x14ac:dyDescent="0.3">
      <c r="A51" s="170">
        <v>34</v>
      </c>
      <c r="B51" s="169" t="s">
        <v>572</v>
      </c>
      <c r="C51" s="168"/>
      <c r="D51" s="171">
        <v>35.590000000000003</v>
      </c>
      <c r="E51" s="170">
        <f>C51+D51</f>
        <v>35.590000000000003</v>
      </c>
    </row>
    <row r="54" spans="1:5" x14ac:dyDescent="0.3">
      <c r="A54" s="53" t="s">
        <v>37</v>
      </c>
      <c r="E54" s="53" t="s">
        <v>645</v>
      </c>
    </row>
  </sheetData>
  <mergeCells count="10">
    <mergeCell ref="C2:E2"/>
    <mergeCell ref="A43:E43"/>
    <mergeCell ref="A46:E46"/>
    <mergeCell ref="A50:E50"/>
    <mergeCell ref="A7:E7"/>
    <mergeCell ref="A8:E8"/>
    <mergeCell ref="A11:E11"/>
    <mergeCell ref="A23:E23"/>
    <mergeCell ref="A27:E27"/>
    <mergeCell ref="A40:E40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view="pageBreakPreview" zoomScale="60" zoomScaleNormal="100" workbookViewId="0">
      <selection activeCell="E26" sqref="E26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30"/>
      <c r="B1" s="430"/>
      <c r="C1" s="430"/>
      <c r="D1" s="420"/>
      <c r="E1" s="177" t="s">
        <v>0</v>
      </c>
    </row>
    <row r="2" spans="1:5" ht="17.25" customHeight="1" x14ac:dyDescent="0.25">
      <c r="A2" s="430"/>
      <c r="B2" s="430"/>
      <c r="C2" s="420"/>
      <c r="D2" s="420"/>
      <c r="E2" s="177" t="s">
        <v>35</v>
      </c>
    </row>
    <row r="3" spans="1:5" ht="35.25" customHeight="1" x14ac:dyDescent="0.25">
      <c r="A3" s="430"/>
      <c r="B3" s="430"/>
      <c r="C3" s="430"/>
      <c r="D3" s="420"/>
      <c r="E3" s="177" t="s">
        <v>1</v>
      </c>
    </row>
    <row r="4" spans="1:5" ht="15.75" x14ac:dyDescent="0.25">
      <c r="A4" s="430"/>
      <c r="B4" s="430"/>
      <c r="C4" s="430"/>
      <c r="D4" s="420"/>
      <c r="E4" s="177" t="s">
        <v>567</v>
      </c>
    </row>
    <row r="5" spans="1:5" x14ac:dyDescent="0.25">
      <c r="A5" s="430"/>
      <c r="B5" s="430"/>
      <c r="C5" s="430"/>
      <c r="D5" s="420"/>
      <c r="E5" s="164" t="s">
        <v>1168</v>
      </c>
    </row>
    <row r="6" spans="1:5" x14ac:dyDescent="0.25">
      <c r="A6" s="422"/>
      <c r="B6" s="422"/>
      <c r="C6" s="422"/>
      <c r="D6" s="422"/>
      <c r="E6" s="422"/>
    </row>
    <row r="7" spans="1:5" x14ac:dyDescent="0.25">
      <c r="A7" s="481" t="s">
        <v>2</v>
      </c>
      <c r="B7" s="481"/>
      <c r="C7" s="481"/>
      <c r="D7" s="481"/>
      <c r="E7" s="481"/>
    </row>
    <row r="8" spans="1:5" ht="28.5" customHeight="1" x14ac:dyDescent="0.25">
      <c r="A8" s="482" t="s">
        <v>1170</v>
      </c>
      <c r="B8" s="482"/>
      <c r="C8" s="482"/>
      <c r="D8" s="482"/>
      <c r="E8" s="482"/>
    </row>
    <row r="10" spans="1:5" ht="77.25" customHeight="1" x14ac:dyDescent="0.25">
      <c r="A10" s="71" t="s">
        <v>5</v>
      </c>
      <c r="B10" s="72" t="s">
        <v>6</v>
      </c>
      <c r="C10" s="73" t="s">
        <v>438</v>
      </c>
      <c r="D10" s="73" t="s">
        <v>978</v>
      </c>
      <c r="E10" s="73" t="s">
        <v>621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50">
        <v>5</v>
      </c>
    </row>
    <row r="12" spans="1:5" x14ac:dyDescent="0.25">
      <c r="A12" s="1">
        <v>1</v>
      </c>
      <c r="B12" s="424" t="s">
        <v>1008</v>
      </c>
      <c r="C12" s="50"/>
      <c r="D12" s="50"/>
      <c r="E12" s="50"/>
    </row>
    <row r="13" spans="1:5" x14ac:dyDescent="0.25">
      <c r="A13" s="425" t="s">
        <v>386</v>
      </c>
      <c r="B13" s="426" t="s">
        <v>1009</v>
      </c>
      <c r="C13" s="106">
        <v>0.95</v>
      </c>
      <c r="D13" s="106">
        <v>54.38</v>
      </c>
      <c r="E13" s="106">
        <f>C13+D13</f>
        <v>55.330000000000005</v>
      </c>
    </row>
    <row r="14" spans="1:5" ht="36" customHeight="1" x14ac:dyDescent="0.25">
      <c r="A14" s="425" t="s">
        <v>145</v>
      </c>
      <c r="B14" s="426" t="s">
        <v>1010</v>
      </c>
      <c r="C14" s="106">
        <v>0.95</v>
      </c>
      <c r="D14" s="419">
        <v>60.77</v>
      </c>
      <c r="E14" s="106">
        <f t="shared" ref="E14:E29" si="0">C14+D14</f>
        <v>61.720000000000006</v>
      </c>
    </row>
    <row r="15" spans="1:5" ht="30" x14ac:dyDescent="0.25">
      <c r="A15" s="425" t="s">
        <v>387</v>
      </c>
      <c r="B15" s="426" t="s">
        <v>1011</v>
      </c>
      <c r="C15" s="106">
        <v>0.95</v>
      </c>
      <c r="D15" s="106">
        <v>68.239999999999995</v>
      </c>
      <c r="E15" s="419">
        <f t="shared" si="0"/>
        <v>69.19</v>
      </c>
    </row>
    <row r="16" spans="1:5" ht="30" x14ac:dyDescent="0.25">
      <c r="A16" s="425" t="s">
        <v>388</v>
      </c>
      <c r="B16" s="426" t="s">
        <v>1012</v>
      </c>
      <c r="C16" s="106">
        <v>3.15</v>
      </c>
      <c r="D16" s="106">
        <v>68.239999999999995</v>
      </c>
      <c r="E16" s="419">
        <f t="shared" si="0"/>
        <v>71.39</v>
      </c>
    </row>
    <row r="17" spans="1:5" ht="30" x14ac:dyDescent="0.25">
      <c r="A17" s="425" t="s">
        <v>389</v>
      </c>
      <c r="B17" s="426" t="s">
        <v>1013</v>
      </c>
      <c r="C17" s="106">
        <v>0.95</v>
      </c>
      <c r="D17" s="106">
        <v>75.430000000000007</v>
      </c>
      <c r="E17" s="106">
        <f t="shared" si="0"/>
        <v>76.38000000000001</v>
      </c>
    </row>
    <row r="18" spans="1:5" ht="30" x14ac:dyDescent="0.25">
      <c r="A18" s="425" t="s">
        <v>450</v>
      </c>
      <c r="B18" s="426" t="s">
        <v>1014</v>
      </c>
      <c r="C18" s="106">
        <v>0.95</v>
      </c>
      <c r="D18" s="106">
        <v>74.77</v>
      </c>
      <c r="E18" s="106">
        <f t="shared" si="0"/>
        <v>75.72</v>
      </c>
    </row>
    <row r="19" spans="1:5" ht="30" x14ac:dyDescent="0.25">
      <c r="A19" s="425" t="s">
        <v>815</v>
      </c>
      <c r="B19" s="426" t="s">
        <v>1015</v>
      </c>
      <c r="C19" s="106">
        <v>0.95</v>
      </c>
      <c r="D19" s="106">
        <v>59.53</v>
      </c>
      <c r="E19" s="106">
        <f t="shared" si="0"/>
        <v>60.480000000000004</v>
      </c>
    </row>
    <row r="20" spans="1:5" x14ac:dyDescent="0.25">
      <c r="A20" s="425" t="s">
        <v>897</v>
      </c>
      <c r="B20" s="426" t="s">
        <v>1016</v>
      </c>
      <c r="C20" s="106">
        <v>3.15</v>
      </c>
      <c r="D20" s="106">
        <v>56.94</v>
      </c>
      <c r="E20" s="106">
        <f t="shared" si="0"/>
        <v>60.089999999999996</v>
      </c>
    </row>
    <row r="21" spans="1:5" x14ac:dyDescent="0.25">
      <c r="A21" s="425" t="s">
        <v>899</v>
      </c>
      <c r="B21" s="426" t="s">
        <v>1017</v>
      </c>
      <c r="C21" s="106">
        <v>0.95</v>
      </c>
      <c r="D21" s="106">
        <v>53.95</v>
      </c>
      <c r="E21" s="106">
        <f t="shared" si="0"/>
        <v>54.900000000000006</v>
      </c>
    </row>
    <row r="22" spans="1:5" x14ac:dyDescent="0.25">
      <c r="A22" s="425" t="s">
        <v>944</v>
      </c>
      <c r="B22" s="426" t="s">
        <v>1018</v>
      </c>
      <c r="C22" s="106">
        <v>0.95</v>
      </c>
      <c r="D22" s="106">
        <v>59.91</v>
      </c>
      <c r="E22" s="106">
        <f t="shared" si="0"/>
        <v>60.86</v>
      </c>
    </row>
    <row r="23" spans="1:5" x14ac:dyDescent="0.25">
      <c r="A23" s="425" t="s">
        <v>945</v>
      </c>
      <c r="B23" s="426" t="s">
        <v>1019</v>
      </c>
      <c r="C23" s="106">
        <v>0.95</v>
      </c>
      <c r="D23" s="106">
        <v>60.74</v>
      </c>
      <c r="E23" s="106">
        <f t="shared" si="0"/>
        <v>61.690000000000005</v>
      </c>
    </row>
    <row r="24" spans="1:5" x14ac:dyDescent="0.25">
      <c r="A24" s="425" t="s">
        <v>946</v>
      </c>
      <c r="B24" s="426" t="s">
        <v>1020</v>
      </c>
      <c r="C24" s="106">
        <v>0.95</v>
      </c>
      <c r="D24" s="419">
        <v>55.38</v>
      </c>
      <c r="E24" s="106">
        <f t="shared" si="0"/>
        <v>56.330000000000005</v>
      </c>
    </row>
    <row r="25" spans="1:5" ht="30" x14ac:dyDescent="0.25">
      <c r="A25" s="425" t="s">
        <v>947</v>
      </c>
      <c r="B25" s="426" t="s">
        <v>1021</v>
      </c>
      <c r="C25" s="106">
        <v>0.95</v>
      </c>
      <c r="D25" s="106">
        <v>69.209999999999994</v>
      </c>
      <c r="E25" s="106">
        <f t="shared" si="0"/>
        <v>70.16</v>
      </c>
    </row>
    <row r="26" spans="1:5" ht="30" x14ac:dyDescent="0.25">
      <c r="A26" s="425" t="s">
        <v>948</v>
      </c>
      <c r="B26" s="426" t="s">
        <v>1022</v>
      </c>
      <c r="C26" s="106">
        <v>0.95</v>
      </c>
      <c r="D26" s="106">
        <v>73.349999999999994</v>
      </c>
      <c r="E26" s="106">
        <f t="shared" si="0"/>
        <v>74.3</v>
      </c>
    </row>
    <row r="27" spans="1:5" x14ac:dyDescent="0.25">
      <c r="A27" s="425" t="s">
        <v>949</v>
      </c>
      <c r="B27" s="426" t="s">
        <v>1023</v>
      </c>
      <c r="C27" s="106">
        <v>0.95</v>
      </c>
      <c r="D27" s="106">
        <v>34.369999999999997</v>
      </c>
      <c r="E27" s="106">
        <f t="shared" si="0"/>
        <v>35.32</v>
      </c>
    </row>
    <row r="28" spans="1:5" x14ac:dyDescent="0.25">
      <c r="A28" s="425" t="s">
        <v>950</v>
      </c>
      <c r="B28" s="427" t="s">
        <v>1024</v>
      </c>
      <c r="C28" s="106">
        <v>0.95</v>
      </c>
      <c r="D28" s="106">
        <v>40.11</v>
      </c>
      <c r="E28" s="106">
        <f t="shared" si="0"/>
        <v>41.06</v>
      </c>
    </row>
    <row r="29" spans="1:5" ht="30" x14ac:dyDescent="0.25">
      <c r="A29" s="425" t="s">
        <v>951</v>
      </c>
      <c r="B29" s="427" t="s">
        <v>1025</v>
      </c>
      <c r="C29" s="106">
        <v>0.95</v>
      </c>
      <c r="D29" s="106">
        <v>43.19</v>
      </c>
      <c r="E29" s="106">
        <f t="shared" si="0"/>
        <v>44.14</v>
      </c>
    </row>
    <row r="30" spans="1:5" x14ac:dyDescent="0.25">
      <c r="A30" s="428" t="s">
        <v>253</v>
      </c>
      <c r="B30" s="427" t="s">
        <v>1026</v>
      </c>
      <c r="C30" s="106">
        <v>0.95</v>
      </c>
      <c r="D30" s="106"/>
      <c r="E30" s="106"/>
    </row>
    <row r="31" spans="1:5" x14ac:dyDescent="0.25">
      <c r="A31" s="425" t="s">
        <v>148</v>
      </c>
      <c r="B31" s="426" t="s">
        <v>1009</v>
      </c>
      <c r="C31" s="106">
        <v>0.95</v>
      </c>
      <c r="D31" s="106">
        <v>32.630000000000003</v>
      </c>
      <c r="E31" s="106">
        <f>C31+D31</f>
        <v>33.580000000000005</v>
      </c>
    </row>
    <row r="32" spans="1:5" ht="30" x14ac:dyDescent="0.25">
      <c r="A32" s="425" t="s">
        <v>405</v>
      </c>
      <c r="B32" s="426" t="s">
        <v>1010</v>
      </c>
      <c r="C32" s="106">
        <v>0.95</v>
      </c>
      <c r="D32" s="106">
        <v>36.46</v>
      </c>
      <c r="E32" s="106">
        <f t="shared" ref="E32:E46" si="1">C32+D32</f>
        <v>37.410000000000004</v>
      </c>
    </row>
    <row r="33" spans="1:5" ht="30" x14ac:dyDescent="0.25">
      <c r="A33" s="425" t="s">
        <v>390</v>
      </c>
      <c r="B33" s="426" t="s">
        <v>1011</v>
      </c>
      <c r="C33" s="106">
        <v>0.95</v>
      </c>
      <c r="D33" s="106">
        <v>40.950000000000003</v>
      </c>
      <c r="E33" s="106">
        <f t="shared" si="1"/>
        <v>41.900000000000006</v>
      </c>
    </row>
    <row r="34" spans="1:5" ht="30" x14ac:dyDescent="0.25">
      <c r="A34" s="425" t="s">
        <v>391</v>
      </c>
      <c r="B34" s="426" t="s">
        <v>1013</v>
      </c>
      <c r="C34" s="106">
        <v>0.95</v>
      </c>
      <c r="D34" s="106">
        <v>45.26</v>
      </c>
      <c r="E34" s="106">
        <f t="shared" si="1"/>
        <v>46.21</v>
      </c>
    </row>
    <row r="35" spans="1:5" ht="30" x14ac:dyDescent="0.25">
      <c r="A35" s="425" t="s">
        <v>906</v>
      </c>
      <c r="B35" s="426" t="s">
        <v>1014</v>
      </c>
      <c r="C35" s="106">
        <v>0.95</v>
      </c>
      <c r="D35" s="106">
        <v>44.86</v>
      </c>
      <c r="E35" s="106">
        <f t="shared" si="1"/>
        <v>45.81</v>
      </c>
    </row>
    <row r="36" spans="1:5" ht="30" x14ac:dyDescent="0.25">
      <c r="A36" s="425" t="s">
        <v>908</v>
      </c>
      <c r="B36" s="426" t="s">
        <v>1015</v>
      </c>
      <c r="C36" s="106">
        <v>0.95</v>
      </c>
      <c r="D36" s="106">
        <v>35.72</v>
      </c>
      <c r="E36" s="106">
        <f t="shared" si="1"/>
        <v>36.67</v>
      </c>
    </row>
    <row r="37" spans="1:5" x14ac:dyDescent="0.25">
      <c r="A37" s="425" t="s">
        <v>909</v>
      </c>
      <c r="B37" s="426" t="s">
        <v>1016</v>
      </c>
      <c r="C37" s="106">
        <v>0.95</v>
      </c>
      <c r="D37" s="106">
        <v>34.17</v>
      </c>
      <c r="E37" s="106">
        <f t="shared" si="1"/>
        <v>35.120000000000005</v>
      </c>
    </row>
    <row r="38" spans="1:5" x14ac:dyDescent="0.25">
      <c r="A38" s="425" t="s">
        <v>910</v>
      </c>
      <c r="B38" s="426" t="s">
        <v>1017</v>
      </c>
      <c r="C38" s="106">
        <v>0.95</v>
      </c>
      <c r="D38" s="106">
        <v>32.369999999999997</v>
      </c>
      <c r="E38" s="106">
        <f t="shared" si="1"/>
        <v>33.32</v>
      </c>
    </row>
    <row r="39" spans="1:5" x14ac:dyDescent="0.25">
      <c r="A39" s="425" t="s">
        <v>1027</v>
      </c>
      <c r="B39" s="426" t="s">
        <v>1018</v>
      </c>
      <c r="C39" s="106">
        <v>0.95</v>
      </c>
      <c r="D39" s="106">
        <v>35.94</v>
      </c>
      <c r="E39" s="106">
        <f t="shared" si="1"/>
        <v>36.89</v>
      </c>
    </row>
    <row r="40" spans="1:5" x14ac:dyDescent="0.25">
      <c r="A40" s="425" t="s">
        <v>1028</v>
      </c>
      <c r="B40" s="426" t="s">
        <v>1019</v>
      </c>
      <c r="C40" s="106">
        <v>0.95</v>
      </c>
      <c r="D40" s="106">
        <v>36.44</v>
      </c>
      <c r="E40" s="106">
        <f t="shared" si="1"/>
        <v>37.39</v>
      </c>
    </row>
    <row r="41" spans="1:5" x14ac:dyDescent="0.25">
      <c r="A41" s="425" t="s">
        <v>1029</v>
      </c>
      <c r="B41" s="426" t="s">
        <v>1020</v>
      </c>
      <c r="C41" s="106">
        <v>0.95</v>
      </c>
      <c r="D41" s="419">
        <v>33.229999999999997</v>
      </c>
      <c r="E41" s="106">
        <f t="shared" si="1"/>
        <v>34.18</v>
      </c>
    </row>
    <row r="42" spans="1:5" ht="30" x14ac:dyDescent="0.25">
      <c r="A42" s="425" t="s">
        <v>1030</v>
      </c>
      <c r="B42" s="426" t="s">
        <v>1021</v>
      </c>
      <c r="C42" s="106">
        <v>0.95</v>
      </c>
      <c r="D42" s="106">
        <v>41.53</v>
      </c>
      <c r="E42" s="106">
        <f t="shared" si="1"/>
        <v>42.480000000000004</v>
      </c>
    </row>
    <row r="43" spans="1:5" ht="30" x14ac:dyDescent="0.25">
      <c r="A43" s="425" t="s">
        <v>1031</v>
      </c>
      <c r="B43" s="426" t="s">
        <v>1022</v>
      </c>
      <c r="C43" s="106">
        <v>0.95</v>
      </c>
      <c r="D43" s="106">
        <v>44.01</v>
      </c>
      <c r="E43" s="106">
        <f t="shared" si="1"/>
        <v>44.96</v>
      </c>
    </row>
    <row r="44" spans="1:5" x14ac:dyDescent="0.25">
      <c r="A44" s="425" t="s">
        <v>1032</v>
      </c>
      <c r="B44" s="426" t="s">
        <v>1023</v>
      </c>
      <c r="C44" s="106">
        <v>0.95</v>
      </c>
      <c r="D44" s="106">
        <v>20.62</v>
      </c>
      <c r="E44" s="106">
        <f t="shared" si="1"/>
        <v>21.57</v>
      </c>
    </row>
    <row r="45" spans="1:5" x14ac:dyDescent="0.25">
      <c r="A45" s="425" t="s">
        <v>1033</v>
      </c>
      <c r="B45" s="427" t="s">
        <v>1024</v>
      </c>
      <c r="C45" s="106">
        <v>0.95</v>
      </c>
      <c r="D45" s="106">
        <v>24.07</v>
      </c>
      <c r="E45" s="106">
        <f t="shared" si="1"/>
        <v>25.02</v>
      </c>
    </row>
    <row r="46" spans="1:5" ht="30" x14ac:dyDescent="0.25">
      <c r="A46" s="425" t="s">
        <v>1034</v>
      </c>
      <c r="B46" s="427" t="s">
        <v>1025</v>
      </c>
      <c r="C46" s="106">
        <v>0.95</v>
      </c>
      <c r="D46" s="106">
        <v>25.91</v>
      </c>
      <c r="E46" s="106">
        <f t="shared" si="1"/>
        <v>26.86</v>
      </c>
    </row>
    <row r="47" spans="1:5" x14ac:dyDescent="0.25">
      <c r="A47" s="428"/>
      <c r="B47" s="429"/>
      <c r="C47" s="284"/>
      <c r="D47" s="284"/>
      <c r="E47" s="284"/>
    </row>
    <row r="48" spans="1:5" ht="15.75" x14ac:dyDescent="0.25">
      <c r="B48" s="9" t="s">
        <v>38</v>
      </c>
      <c r="D48" s="4" t="s">
        <v>661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topLeftCell="A10" workbookViewId="0">
      <selection activeCell="E1" sqref="E1:E5"/>
    </sheetView>
  </sheetViews>
  <sheetFormatPr defaultColWidth="9.140625" defaultRowHeight="15.75" x14ac:dyDescent="0.25"/>
  <cols>
    <col min="1" max="1" width="6.5703125" style="175" customWidth="1"/>
    <col min="2" max="2" width="68.42578125" style="176" customWidth="1"/>
    <col min="3" max="3" width="24.85546875" style="176" customWidth="1"/>
    <col min="4" max="4" width="24.28515625" style="176" customWidth="1"/>
    <col min="5" max="5" width="18.42578125" style="176" customWidth="1"/>
    <col min="6" max="16384" width="9.140625" style="176"/>
  </cols>
  <sheetData>
    <row r="1" spans="1:5" x14ac:dyDescent="0.25">
      <c r="E1" s="177" t="s">
        <v>0</v>
      </c>
    </row>
    <row r="2" spans="1:5" x14ac:dyDescent="0.25">
      <c r="E2" s="177" t="s">
        <v>35</v>
      </c>
    </row>
    <row r="3" spans="1:5" x14ac:dyDescent="0.25">
      <c r="E3" s="177" t="s">
        <v>1</v>
      </c>
    </row>
    <row r="4" spans="1:5" x14ac:dyDescent="0.25">
      <c r="E4" s="177" t="s">
        <v>568</v>
      </c>
    </row>
    <row r="5" spans="1:5" x14ac:dyDescent="0.25">
      <c r="E5" s="164" t="s">
        <v>990</v>
      </c>
    </row>
    <row r="7" spans="1:5" x14ac:dyDescent="0.25">
      <c r="A7" s="483" t="s">
        <v>2</v>
      </c>
      <c r="B7" s="483"/>
      <c r="C7" s="483"/>
      <c r="D7" s="483"/>
      <c r="E7" s="483"/>
    </row>
    <row r="8" spans="1:5" ht="33.75" customHeight="1" x14ac:dyDescent="0.25">
      <c r="A8" s="484" t="s">
        <v>991</v>
      </c>
      <c r="B8" s="484"/>
      <c r="C8" s="484"/>
      <c r="D8" s="484"/>
      <c r="E8" s="484"/>
    </row>
    <row r="9" spans="1:5" ht="47.25" x14ac:dyDescent="0.25">
      <c r="A9" s="178" t="s">
        <v>5</v>
      </c>
      <c r="B9" s="179" t="s">
        <v>6</v>
      </c>
      <c r="C9" s="180" t="s">
        <v>977</v>
      </c>
      <c r="D9" s="180" t="s">
        <v>978</v>
      </c>
      <c r="E9" s="180" t="s">
        <v>440</v>
      </c>
    </row>
    <row r="10" spans="1:5" x14ac:dyDescent="0.25">
      <c r="A10" s="178">
        <v>1</v>
      </c>
      <c r="B10" s="181">
        <v>2</v>
      </c>
      <c r="C10" s="145">
        <v>3</v>
      </c>
      <c r="D10" s="145">
        <v>4</v>
      </c>
      <c r="E10" s="145">
        <v>5</v>
      </c>
    </row>
    <row r="11" spans="1:5" ht="30" x14ac:dyDescent="0.25">
      <c r="A11" s="182" t="s">
        <v>252</v>
      </c>
      <c r="B11" s="30" t="s">
        <v>932</v>
      </c>
      <c r="C11" s="183"/>
      <c r="D11" s="378">
        <v>56.43</v>
      </c>
      <c r="E11" s="184">
        <f>C11+D11</f>
        <v>56.43</v>
      </c>
    </row>
    <row r="12" spans="1:5" ht="30" x14ac:dyDescent="0.25">
      <c r="A12" s="182" t="s">
        <v>253</v>
      </c>
      <c r="B12" s="30" t="s">
        <v>933</v>
      </c>
      <c r="C12" s="183"/>
      <c r="D12" s="378">
        <v>28.22</v>
      </c>
      <c r="E12" s="184">
        <f t="shared" ref="E12:E22" si="0">C12+D12</f>
        <v>28.22</v>
      </c>
    </row>
    <row r="13" spans="1:5" ht="45" x14ac:dyDescent="0.25">
      <c r="A13" s="182" t="s">
        <v>254</v>
      </c>
      <c r="B13" s="30" t="s">
        <v>934</v>
      </c>
      <c r="C13" s="183"/>
      <c r="D13" s="378">
        <v>112.87</v>
      </c>
      <c r="E13" s="184">
        <f t="shared" si="0"/>
        <v>112.87</v>
      </c>
    </row>
    <row r="14" spans="1:5" ht="78.75" x14ac:dyDescent="0.25">
      <c r="A14" s="379" t="s">
        <v>373</v>
      </c>
      <c r="B14" s="30" t="s">
        <v>935</v>
      </c>
      <c r="C14" s="385" t="s">
        <v>979</v>
      </c>
      <c r="D14" s="378">
        <v>112.87</v>
      </c>
      <c r="E14" s="184"/>
    </row>
    <row r="15" spans="1:5" ht="45" x14ac:dyDescent="0.25">
      <c r="A15" s="379" t="s">
        <v>374</v>
      </c>
      <c r="B15" s="30" t="s">
        <v>936</v>
      </c>
      <c r="C15" s="380"/>
      <c r="D15" s="378">
        <v>18.809999999999999</v>
      </c>
      <c r="E15" s="184">
        <f t="shared" si="0"/>
        <v>18.809999999999999</v>
      </c>
    </row>
    <row r="16" spans="1:5" ht="30" x14ac:dyDescent="0.25">
      <c r="A16" s="379" t="s">
        <v>375</v>
      </c>
      <c r="B16" s="30" t="s">
        <v>937</v>
      </c>
      <c r="C16" s="380"/>
      <c r="D16" s="378">
        <v>47.03</v>
      </c>
      <c r="E16" s="184">
        <f t="shared" si="0"/>
        <v>47.03</v>
      </c>
    </row>
    <row r="17" spans="1:5" ht="30" x14ac:dyDescent="0.25">
      <c r="A17" s="379" t="s">
        <v>376</v>
      </c>
      <c r="B17" s="30" t="s">
        <v>938</v>
      </c>
      <c r="C17" s="380"/>
      <c r="D17" s="378">
        <v>70.349999999999994</v>
      </c>
      <c r="E17" s="184">
        <f t="shared" si="0"/>
        <v>70.349999999999994</v>
      </c>
    </row>
    <row r="18" spans="1:5" ht="30" x14ac:dyDescent="0.25">
      <c r="A18" s="379" t="s">
        <v>443</v>
      </c>
      <c r="B18" s="30" t="s">
        <v>939</v>
      </c>
      <c r="C18" s="380"/>
      <c r="D18" s="378">
        <v>35.17</v>
      </c>
      <c r="E18" s="184">
        <f t="shared" si="0"/>
        <v>35.17</v>
      </c>
    </row>
    <row r="19" spans="1:5" ht="45" x14ac:dyDescent="0.25">
      <c r="A19" s="379" t="s">
        <v>454</v>
      </c>
      <c r="B19" s="30" t="s">
        <v>940</v>
      </c>
      <c r="C19" s="380"/>
      <c r="D19" s="378">
        <v>140.69999999999999</v>
      </c>
      <c r="E19" s="184">
        <f t="shared" si="0"/>
        <v>140.69999999999999</v>
      </c>
    </row>
    <row r="20" spans="1:5" ht="78.75" x14ac:dyDescent="0.25">
      <c r="A20" s="379" t="s">
        <v>455</v>
      </c>
      <c r="B20" s="30" t="s">
        <v>941</v>
      </c>
      <c r="C20" s="385" t="s">
        <v>979</v>
      </c>
      <c r="D20" s="378">
        <v>140.69999999999999</v>
      </c>
      <c r="E20" s="184"/>
    </row>
    <row r="21" spans="1:5" ht="45" x14ac:dyDescent="0.25">
      <c r="A21" s="379" t="s">
        <v>456</v>
      </c>
      <c r="B21" s="30" t="s">
        <v>942</v>
      </c>
      <c r="C21" s="380"/>
      <c r="D21" s="378">
        <v>23.45</v>
      </c>
      <c r="E21" s="184">
        <f t="shared" si="0"/>
        <v>23.45</v>
      </c>
    </row>
    <row r="22" spans="1:5" ht="30" x14ac:dyDescent="0.25">
      <c r="A22" s="379" t="s">
        <v>457</v>
      </c>
      <c r="B22" s="30" t="s">
        <v>943</v>
      </c>
      <c r="C22" s="380"/>
      <c r="D22" s="378">
        <v>58.62</v>
      </c>
      <c r="E22" s="184">
        <f t="shared" si="0"/>
        <v>58.62</v>
      </c>
    </row>
    <row r="24" spans="1:5" x14ac:dyDescent="0.25">
      <c r="B24" s="176" t="s">
        <v>37</v>
      </c>
      <c r="D24" s="176" t="s">
        <v>661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64"/>
  <sheetViews>
    <sheetView view="pageBreakPreview" topLeftCell="A61" zoomScale="80" zoomScaleNormal="100" zoomScaleSheetLayoutView="80" workbookViewId="0">
      <selection activeCell="E35" sqref="E35"/>
    </sheetView>
  </sheetViews>
  <sheetFormatPr defaultColWidth="9.140625" defaultRowHeight="15" x14ac:dyDescent="0.25"/>
  <cols>
    <col min="1" max="1" width="10.140625" style="81" bestFit="1" customWidth="1"/>
    <col min="2" max="2" width="97.42578125" style="81" customWidth="1"/>
    <col min="3" max="3" width="22" style="81" customWidth="1"/>
    <col min="4" max="4" width="22.140625" style="81" customWidth="1"/>
    <col min="5" max="5" width="25" style="81" customWidth="1"/>
    <col min="6" max="16384" width="9.140625" style="81"/>
  </cols>
  <sheetData>
    <row r="1" spans="1:5" ht="18.75" x14ac:dyDescent="0.3">
      <c r="C1" s="96"/>
      <c r="D1" s="351"/>
      <c r="E1" s="351" t="s">
        <v>0</v>
      </c>
    </row>
    <row r="2" spans="1:5" ht="18.75" x14ac:dyDescent="0.3">
      <c r="C2" s="485" t="s">
        <v>35</v>
      </c>
      <c r="D2" s="485"/>
      <c r="E2" s="485"/>
    </row>
    <row r="3" spans="1:5" ht="18.75" x14ac:dyDescent="0.3">
      <c r="C3" s="96"/>
      <c r="D3" s="351"/>
      <c r="E3" s="351" t="s">
        <v>1</v>
      </c>
    </row>
    <row r="4" spans="1:5" ht="18.75" x14ac:dyDescent="0.3">
      <c r="C4" s="96"/>
      <c r="D4" s="351"/>
      <c r="E4" s="351" t="s">
        <v>567</v>
      </c>
    </row>
    <row r="5" spans="1:5" ht="18.75" x14ac:dyDescent="0.3">
      <c r="C5" s="96"/>
      <c r="D5" s="375"/>
      <c r="E5" s="375" t="s">
        <v>1171</v>
      </c>
    </row>
    <row r="7" spans="1:5" x14ac:dyDescent="0.25">
      <c r="A7" s="492" t="s">
        <v>2</v>
      </c>
      <c r="B7" s="492"/>
      <c r="C7" s="492"/>
      <c r="D7" s="492"/>
      <c r="E7" s="492"/>
    </row>
    <row r="8" spans="1:5" ht="24.75" customHeight="1" x14ac:dyDescent="0.25">
      <c r="A8" s="491" t="s">
        <v>1172</v>
      </c>
      <c r="B8" s="491"/>
      <c r="C8" s="491"/>
      <c r="D8" s="491"/>
      <c r="E8" s="491"/>
    </row>
    <row r="9" spans="1:5" ht="45" x14ac:dyDescent="0.25">
      <c r="A9" s="82" t="s">
        <v>5</v>
      </c>
      <c r="B9" s="83" t="s">
        <v>6</v>
      </c>
      <c r="C9" s="84" t="s">
        <v>438</v>
      </c>
      <c r="D9" s="180" t="s">
        <v>978</v>
      </c>
      <c r="E9" s="84" t="s">
        <v>440</v>
      </c>
    </row>
    <row r="10" spans="1:5" x14ac:dyDescent="0.25">
      <c r="A10" s="82">
        <v>1</v>
      </c>
      <c r="B10" s="85">
        <v>2</v>
      </c>
      <c r="C10" s="86">
        <v>3</v>
      </c>
      <c r="D10" s="86">
        <v>4</v>
      </c>
      <c r="E10" s="86">
        <v>5</v>
      </c>
    </row>
    <row r="11" spans="1:5" ht="18.75" customHeight="1" x14ac:dyDescent="0.25">
      <c r="A11" s="87" t="s">
        <v>148</v>
      </c>
      <c r="B11" s="489" t="s">
        <v>149</v>
      </c>
      <c r="C11" s="490"/>
      <c r="D11" s="490"/>
      <c r="E11" s="490"/>
    </row>
    <row r="12" spans="1:5" ht="18.75" customHeight="1" x14ac:dyDescent="0.25">
      <c r="A12" s="10"/>
      <c r="B12" s="489" t="s">
        <v>150</v>
      </c>
      <c r="C12" s="490"/>
      <c r="D12" s="490"/>
      <c r="E12" s="490"/>
    </row>
    <row r="13" spans="1:5" x14ac:dyDescent="0.25">
      <c r="A13" s="10" t="s">
        <v>151</v>
      </c>
      <c r="B13" s="88" t="s">
        <v>152</v>
      </c>
      <c r="C13" s="201">
        <v>0.6</v>
      </c>
      <c r="D13" s="362">
        <v>34.01</v>
      </c>
      <c r="E13" s="201">
        <f>C13+D13</f>
        <v>34.61</v>
      </c>
    </row>
    <row r="14" spans="1:5" x14ac:dyDescent="0.25">
      <c r="A14" s="10" t="s">
        <v>153</v>
      </c>
      <c r="B14" s="11" t="s">
        <v>154</v>
      </c>
      <c r="C14" s="201">
        <v>0.6</v>
      </c>
      <c r="D14" s="362">
        <v>34.01</v>
      </c>
      <c r="E14" s="201">
        <f t="shared" ref="E14:E35" si="0">C14+D14</f>
        <v>34.61</v>
      </c>
    </row>
    <row r="15" spans="1:5" x14ac:dyDescent="0.25">
      <c r="A15" s="10" t="s">
        <v>155</v>
      </c>
      <c r="B15" s="11" t="s">
        <v>156</v>
      </c>
      <c r="C15" s="201">
        <v>0.6</v>
      </c>
      <c r="D15" s="362">
        <v>22.67</v>
      </c>
      <c r="E15" s="201">
        <f t="shared" si="0"/>
        <v>23.270000000000003</v>
      </c>
    </row>
    <row r="16" spans="1:5" ht="15" customHeight="1" x14ac:dyDescent="0.25">
      <c r="A16" s="10" t="s">
        <v>157</v>
      </c>
      <c r="B16" s="11" t="s">
        <v>158</v>
      </c>
      <c r="C16" s="201">
        <v>0.6</v>
      </c>
      <c r="D16" s="362">
        <v>45.35</v>
      </c>
      <c r="E16" s="201">
        <f t="shared" si="0"/>
        <v>45.95</v>
      </c>
    </row>
    <row r="17" spans="1:5" x14ac:dyDescent="0.25">
      <c r="A17" s="10" t="s">
        <v>159</v>
      </c>
      <c r="B17" s="11" t="s">
        <v>160</v>
      </c>
      <c r="C17" s="201">
        <v>0.6</v>
      </c>
      <c r="D17" s="362">
        <v>22.67</v>
      </c>
      <c r="E17" s="201">
        <f t="shared" si="0"/>
        <v>23.270000000000003</v>
      </c>
    </row>
    <row r="18" spans="1:5" ht="22.5" customHeight="1" x14ac:dyDescent="0.25">
      <c r="A18" s="10" t="s">
        <v>161</v>
      </c>
      <c r="B18" s="11" t="s">
        <v>162</v>
      </c>
      <c r="C18" s="201">
        <v>0.77</v>
      </c>
      <c r="D18" s="362">
        <v>34.020000000000003</v>
      </c>
      <c r="E18" s="201">
        <f t="shared" si="0"/>
        <v>34.790000000000006</v>
      </c>
    </row>
    <row r="19" spans="1:5" ht="18.75" customHeight="1" x14ac:dyDescent="0.25">
      <c r="A19" s="10" t="s">
        <v>163</v>
      </c>
      <c r="B19" s="11" t="s">
        <v>164</v>
      </c>
      <c r="C19" s="201">
        <v>0.77</v>
      </c>
      <c r="D19" s="362">
        <v>56.68</v>
      </c>
      <c r="E19" s="201">
        <f t="shared" si="0"/>
        <v>57.45</v>
      </c>
    </row>
    <row r="20" spans="1:5" ht="33" customHeight="1" x14ac:dyDescent="0.25">
      <c r="A20" s="10" t="s">
        <v>165</v>
      </c>
      <c r="B20" s="11" t="s">
        <v>166</v>
      </c>
      <c r="C20" s="201">
        <v>0.77</v>
      </c>
      <c r="D20" s="362">
        <v>68.02</v>
      </c>
      <c r="E20" s="201">
        <f t="shared" si="0"/>
        <v>68.789999999999992</v>
      </c>
    </row>
    <row r="21" spans="1:5" x14ac:dyDescent="0.25">
      <c r="A21" s="89" t="s">
        <v>167</v>
      </c>
      <c r="B21" s="11" t="s">
        <v>168</v>
      </c>
      <c r="C21" s="201">
        <v>0.77</v>
      </c>
      <c r="D21" s="362">
        <v>56.68</v>
      </c>
      <c r="E21" s="201">
        <f t="shared" si="0"/>
        <v>57.45</v>
      </c>
    </row>
    <row r="22" spans="1:5" ht="17.25" customHeight="1" x14ac:dyDescent="0.25">
      <c r="A22" s="10" t="s">
        <v>169</v>
      </c>
      <c r="B22" s="11" t="s">
        <v>170</v>
      </c>
      <c r="C22" s="201">
        <v>1.04</v>
      </c>
      <c r="D22" s="362">
        <v>56.68</v>
      </c>
      <c r="E22" s="201">
        <f t="shared" si="0"/>
        <v>57.72</v>
      </c>
    </row>
    <row r="23" spans="1:5" x14ac:dyDescent="0.25">
      <c r="A23" s="10" t="s">
        <v>171</v>
      </c>
      <c r="B23" s="11" t="s">
        <v>172</v>
      </c>
      <c r="C23" s="201">
        <v>0.6</v>
      </c>
      <c r="D23" s="362">
        <v>34.01</v>
      </c>
      <c r="E23" s="201">
        <f t="shared" si="0"/>
        <v>34.61</v>
      </c>
    </row>
    <row r="24" spans="1:5" x14ac:dyDescent="0.25">
      <c r="A24" s="10" t="s">
        <v>173</v>
      </c>
      <c r="B24" s="11" t="s">
        <v>174</v>
      </c>
      <c r="C24" s="201">
        <v>0.6</v>
      </c>
      <c r="D24" s="362">
        <v>45.35</v>
      </c>
      <c r="E24" s="201">
        <f t="shared" si="0"/>
        <v>45.95</v>
      </c>
    </row>
    <row r="25" spans="1:5" x14ac:dyDescent="0.25">
      <c r="A25" s="10" t="s">
        <v>175</v>
      </c>
      <c r="B25" s="11" t="s">
        <v>596</v>
      </c>
      <c r="C25" s="201">
        <v>0.6</v>
      </c>
      <c r="D25" s="362">
        <v>45.35</v>
      </c>
      <c r="E25" s="201">
        <f t="shared" si="0"/>
        <v>45.95</v>
      </c>
    </row>
    <row r="26" spans="1:5" x14ac:dyDescent="0.25">
      <c r="A26" s="10" t="s">
        <v>176</v>
      </c>
      <c r="B26" s="11" t="s">
        <v>177</v>
      </c>
      <c r="C26" s="201">
        <v>0.87</v>
      </c>
      <c r="D26" s="362">
        <v>45.35</v>
      </c>
      <c r="E26" s="201">
        <f t="shared" si="0"/>
        <v>46.22</v>
      </c>
    </row>
    <row r="27" spans="1:5" x14ac:dyDescent="0.25">
      <c r="A27" s="10" t="s">
        <v>178</v>
      </c>
      <c r="B27" s="11" t="s">
        <v>179</v>
      </c>
      <c r="C27" s="201">
        <v>0.6</v>
      </c>
      <c r="D27" s="362">
        <v>22.68</v>
      </c>
      <c r="E27" s="201">
        <f>C27+D27</f>
        <v>23.28</v>
      </c>
    </row>
    <row r="28" spans="1:5" x14ac:dyDescent="0.25">
      <c r="A28" s="90" t="s">
        <v>180</v>
      </c>
      <c r="B28" s="91" t="s">
        <v>181</v>
      </c>
      <c r="C28" s="201">
        <v>0.6</v>
      </c>
      <c r="D28" s="362">
        <v>22.67</v>
      </c>
      <c r="E28" s="201">
        <f>C28+D28</f>
        <v>23.270000000000003</v>
      </c>
    </row>
    <row r="29" spans="1:5" x14ac:dyDescent="0.25">
      <c r="A29" s="92" t="s">
        <v>182</v>
      </c>
      <c r="B29" s="91" t="s">
        <v>597</v>
      </c>
      <c r="C29" s="201">
        <v>0.77</v>
      </c>
      <c r="D29" s="362">
        <v>22.67</v>
      </c>
      <c r="E29" s="201">
        <f>C29+D29</f>
        <v>23.44</v>
      </c>
    </row>
    <row r="30" spans="1:5" ht="30" x14ac:dyDescent="0.25">
      <c r="A30" s="90"/>
      <c r="B30" s="363" t="s">
        <v>817</v>
      </c>
      <c r="C30" s="201">
        <v>0.98</v>
      </c>
      <c r="D30" s="362">
        <v>104.29</v>
      </c>
      <c r="E30" s="201">
        <f t="shared" si="0"/>
        <v>105.27000000000001</v>
      </c>
    </row>
    <row r="31" spans="1:5" ht="28.5" customHeight="1" x14ac:dyDescent="0.25">
      <c r="A31" s="90"/>
      <c r="B31" s="363" t="s">
        <v>818</v>
      </c>
      <c r="C31" s="201">
        <v>1.06</v>
      </c>
      <c r="D31" s="362">
        <v>130.37</v>
      </c>
      <c r="E31" s="201">
        <f t="shared" si="0"/>
        <v>131.43</v>
      </c>
    </row>
    <row r="32" spans="1:5" ht="20.25" customHeight="1" x14ac:dyDescent="0.25">
      <c r="A32" s="90"/>
      <c r="B32" s="363" t="s">
        <v>819</v>
      </c>
      <c r="C32" s="201">
        <v>0.81</v>
      </c>
      <c r="D32" s="362">
        <v>52.15</v>
      </c>
      <c r="E32" s="201">
        <f t="shared" si="0"/>
        <v>52.96</v>
      </c>
    </row>
    <row r="33" spans="1:5" ht="30" x14ac:dyDescent="0.25">
      <c r="A33" s="229"/>
      <c r="B33" s="363" t="s">
        <v>820</v>
      </c>
      <c r="C33" s="201">
        <v>0.98</v>
      </c>
      <c r="D33" s="214">
        <v>65.19</v>
      </c>
      <c r="E33" s="86">
        <f t="shared" si="0"/>
        <v>66.17</v>
      </c>
    </row>
    <row r="34" spans="1:5" ht="30" x14ac:dyDescent="0.25">
      <c r="A34" s="229"/>
      <c r="B34" s="363" t="s">
        <v>821</v>
      </c>
      <c r="C34" s="201">
        <v>1.06</v>
      </c>
      <c r="D34" s="214">
        <v>91.26</v>
      </c>
      <c r="E34" s="86">
        <f t="shared" si="0"/>
        <v>92.320000000000007</v>
      </c>
    </row>
    <row r="35" spans="1:5" x14ac:dyDescent="0.25">
      <c r="B35" s="363" t="s">
        <v>822</v>
      </c>
      <c r="C35" s="201">
        <v>0.08</v>
      </c>
      <c r="D35" s="86">
        <v>39.119999999999997</v>
      </c>
      <c r="E35" s="468">
        <f t="shared" si="0"/>
        <v>39.199999999999996</v>
      </c>
    </row>
    <row r="36" spans="1:5" x14ac:dyDescent="0.25">
      <c r="A36" s="92"/>
      <c r="B36" s="364" t="s">
        <v>678</v>
      </c>
      <c r="C36" s="229"/>
      <c r="D36" s="201"/>
      <c r="E36" s="201"/>
    </row>
    <row r="37" spans="1:5" x14ac:dyDescent="0.25">
      <c r="A37" s="94" t="s">
        <v>183</v>
      </c>
      <c r="B37" s="91" t="s">
        <v>184</v>
      </c>
      <c r="C37" s="289">
        <v>0.68</v>
      </c>
      <c r="D37" s="365">
        <v>102.03</v>
      </c>
      <c r="E37" s="201">
        <f>C37+D37</f>
        <v>102.71000000000001</v>
      </c>
    </row>
    <row r="38" spans="1:5" x14ac:dyDescent="0.25">
      <c r="A38" s="95" t="s">
        <v>333</v>
      </c>
      <c r="B38" s="91" t="s">
        <v>381</v>
      </c>
      <c r="C38" s="201">
        <v>0.68</v>
      </c>
      <c r="D38" s="365">
        <v>136.03</v>
      </c>
      <c r="E38" s="201">
        <f>C38+D38</f>
        <v>136.71</v>
      </c>
    </row>
    <row r="39" spans="1:5" x14ac:dyDescent="0.25">
      <c r="A39" s="94"/>
      <c r="B39" s="493" t="s">
        <v>189</v>
      </c>
      <c r="C39" s="487"/>
      <c r="D39" s="487"/>
      <c r="E39" s="488"/>
    </row>
    <row r="40" spans="1:5" x14ac:dyDescent="0.25">
      <c r="A40" s="94" t="s">
        <v>185</v>
      </c>
      <c r="B40" s="91" t="s">
        <v>186</v>
      </c>
      <c r="C40" s="201">
        <v>41.92</v>
      </c>
      <c r="D40" s="365">
        <v>217.86</v>
      </c>
      <c r="E40" s="201">
        <f>C40+D40</f>
        <v>259.78000000000003</v>
      </c>
    </row>
    <row r="41" spans="1:5" x14ac:dyDescent="0.25">
      <c r="A41" s="94" t="s">
        <v>187</v>
      </c>
      <c r="B41" s="91" t="s">
        <v>188</v>
      </c>
      <c r="C41" s="201">
        <v>27.85</v>
      </c>
      <c r="D41" s="365">
        <v>90.77</v>
      </c>
      <c r="E41" s="201">
        <f t="shared" ref="E41:E45" si="1">C41+D41</f>
        <v>118.62</v>
      </c>
    </row>
    <row r="42" spans="1:5" ht="30" x14ac:dyDescent="0.25">
      <c r="A42" s="94" t="s">
        <v>382</v>
      </c>
      <c r="B42" s="91" t="s">
        <v>383</v>
      </c>
      <c r="C42" s="201">
        <v>0.77</v>
      </c>
      <c r="D42" s="365">
        <v>68.02</v>
      </c>
      <c r="E42" s="201">
        <f t="shared" si="1"/>
        <v>68.789999999999992</v>
      </c>
    </row>
    <row r="43" spans="1:5" ht="30" x14ac:dyDescent="0.25">
      <c r="A43" s="94"/>
      <c r="B43" s="91" t="s">
        <v>384</v>
      </c>
      <c r="C43" s="201">
        <v>142.54</v>
      </c>
      <c r="D43" s="365">
        <v>217.86</v>
      </c>
      <c r="E43" s="201">
        <f t="shared" si="1"/>
        <v>360.4</v>
      </c>
    </row>
    <row r="44" spans="1:5" ht="30" x14ac:dyDescent="0.25">
      <c r="A44" s="94"/>
      <c r="B44" s="91" t="s">
        <v>385</v>
      </c>
      <c r="C44" s="201">
        <v>141.84</v>
      </c>
      <c r="D44" s="365">
        <v>217.86</v>
      </c>
      <c r="E44" s="201">
        <f t="shared" si="1"/>
        <v>359.70000000000005</v>
      </c>
    </row>
    <row r="45" spans="1:5" x14ac:dyDescent="0.25">
      <c r="A45" s="94"/>
      <c r="B45" s="363" t="s">
        <v>868</v>
      </c>
      <c r="C45" s="201">
        <v>0.95</v>
      </c>
      <c r="D45" s="201"/>
      <c r="E45" s="201">
        <f t="shared" si="1"/>
        <v>0.95</v>
      </c>
    </row>
    <row r="46" spans="1:5" x14ac:dyDescent="0.25">
      <c r="A46" s="276"/>
      <c r="B46" s="277" t="s">
        <v>675</v>
      </c>
      <c r="C46" s="421"/>
      <c r="D46" s="278"/>
      <c r="E46" s="279"/>
    </row>
    <row r="47" spans="1:5" ht="49.5" customHeight="1" x14ac:dyDescent="0.25">
      <c r="A47" s="280">
        <v>1</v>
      </c>
      <c r="B47" s="354" t="s">
        <v>823</v>
      </c>
      <c r="C47" s="201">
        <v>1.42</v>
      </c>
      <c r="D47" s="201">
        <v>119.03</v>
      </c>
      <c r="E47" s="230">
        <f>C47+D47</f>
        <v>120.45</v>
      </c>
    </row>
    <row r="48" spans="1:5" ht="58.5" customHeight="1" x14ac:dyDescent="0.25">
      <c r="A48" s="280">
        <v>2</v>
      </c>
      <c r="B48" s="355" t="s">
        <v>824</v>
      </c>
      <c r="C48" s="201">
        <v>1.42</v>
      </c>
      <c r="D48" s="201">
        <v>170.04</v>
      </c>
      <c r="E48" s="230">
        <f t="shared" ref="E48:E54" si="2">C48+D48</f>
        <v>171.45999999999998</v>
      </c>
    </row>
    <row r="49" spans="1:5" ht="30" x14ac:dyDescent="0.25">
      <c r="A49" s="280">
        <v>3</v>
      </c>
      <c r="B49" s="355" t="s">
        <v>825</v>
      </c>
      <c r="C49" s="201">
        <v>1.1499999999999999</v>
      </c>
      <c r="D49" s="201">
        <v>119.03</v>
      </c>
      <c r="E49" s="230">
        <f t="shared" si="2"/>
        <v>120.18</v>
      </c>
    </row>
    <row r="50" spans="1:5" ht="45" x14ac:dyDescent="0.25">
      <c r="A50" s="280">
        <v>4</v>
      </c>
      <c r="B50" s="355" t="s">
        <v>826</v>
      </c>
      <c r="C50" s="201">
        <v>1.1499999999999999</v>
      </c>
      <c r="D50" s="201">
        <v>119.03</v>
      </c>
      <c r="E50" s="230">
        <f t="shared" si="2"/>
        <v>120.18</v>
      </c>
    </row>
    <row r="51" spans="1:5" ht="55.5" customHeight="1" x14ac:dyDescent="0.25">
      <c r="A51" s="280">
        <v>5</v>
      </c>
      <c r="B51" s="355" t="s">
        <v>827</v>
      </c>
      <c r="C51" s="201">
        <v>1.59</v>
      </c>
      <c r="D51" s="214">
        <v>204.05</v>
      </c>
      <c r="E51" s="214">
        <f t="shared" si="2"/>
        <v>205.64000000000001</v>
      </c>
    </row>
    <row r="52" spans="1:5" ht="87" customHeight="1" x14ac:dyDescent="0.25">
      <c r="A52" s="280">
        <v>6</v>
      </c>
      <c r="B52" s="355" t="s">
        <v>828</v>
      </c>
      <c r="C52" s="201">
        <v>1.59</v>
      </c>
      <c r="D52" s="214">
        <v>289.07</v>
      </c>
      <c r="E52" s="230">
        <f t="shared" si="2"/>
        <v>290.65999999999997</v>
      </c>
    </row>
    <row r="53" spans="1:5" ht="80.25" customHeight="1" x14ac:dyDescent="0.25">
      <c r="A53" s="280">
        <v>7</v>
      </c>
      <c r="B53" s="79" t="s">
        <v>829</v>
      </c>
      <c r="C53" s="201">
        <v>1.59</v>
      </c>
      <c r="D53" s="201">
        <v>238.06</v>
      </c>
      <c r="E53" s="230">
        <f t="shared" si="2"/>
        <v>239.65</v>
      </c>
    </row>
    <row r="54" spans="1:5" ht="75.75" customHeight="1" x14ac:dyDescent="0.25">
      <c r="A54" s="280">
        <v>8</v>
      </c>
      <c r="B54" s="79" t="s">
        <v>830</v>
      </c>
      <c r="C54" s="201">
        <v>1.32</v>
      </c>
      <c r="D54" s="201">
        <v>246</v>
      </c>
      <c r="E54" s="230">
        <f t="shared" si="2"/>
        <v>247.32</v>
      </c>
    </row>
    <row r="55" spans="1:5" ht="15.75" x14ac:dyDescent="0.25">
      <c r="A55" s="280">
        <v>9</v>
      </c>
      <c r="B55" s="281" t="s">
        <v>676</v>
      </c>
      <c r="C55" s="201">
        <v>1.42</v>
      </c>
      <c r="D55" s="201">
        <v>117.33</v>
      </c>
      <c r="E55" s="230">
        <f>C55+D55</f>
        <v>118.75</v>
      </c>
    </row>
    <row r="56" spans="1:5" ht="15.75" x14ac:dyDescent="0.25">
      <c r="A56" s="280">
        <v>10</v>
      </c>
      <c r="B56" s="281" t="s">
        <v>677</v>
      </c>
      <c r="C56" s="201">
        <v>1.42</v>
      </c>
      <c r="D56" s="201">
        <v>130.37</v>
      </c>
      <c r="E56" s="230">
        <f>C56+D56</f>
        <v>131.79</v>
      </c>
    </row>
    <row r="57" spans="1:5" ht="17.25" customHeight="1" x14ac:dyDescent="0.25">
      <c r="A57" s="93" t="s">
        <v>191</v>
      </c>
      <c r="B57" s="493" t="s">
        <v>190</v>
      </c>
      <c r="C57" s="494"/>
      <c r="D57" s="494"/>
      <c r="E57" s="488"/>
    </row>
    <row r="58" spans="1:5" ht="13.5" customHeight="1" x14ac:dyDescent="0.25">
      <c r="A58" s="87" t="s">
        <v>192</v>
      </c>
      <c r="B58" s="486" t="s">
        <v>193</v>
      </c>
      <c r="C58" s="487"/>
      <c r="D58" s="487"/>
      <c r="E58" s="488"/>
    </row>
    <row r="59" spans="1:5" x14ac:dyDescent="0.25">
      <c r="A59" s="10" t="s">
        <v>194</v>
      </c>
      <c r="B59" s="11" t="s">
        <v>195</v>
      </c>
      <c r="C59" s="201">
        <v>0.28999999999999998</v>
      </c>
      <c r="D59" s="365">
        <v>25.37</v>
      </c>
      <c r="E59" s="201">
        <f>C59+D59</f>
        <v>25.66</v>
      </c>
    </row>
    <row r="60" spans="1:5" x14ac:dyDescent="0.25">
      <c r="A60" s="10" t="s">
        <v>196</v>
      </c>
      <c r="B60" s="11" t="s">
        <v>197</v>
      </c>
      <c r="C60" s="201">
        <v>0.28999999999999998</v>
      </c>
      <c r="D60" s="365">
        <v>19.28</v>
      </c>
      <c r="E60" s="201">
        <f t="shared" ref="E60:E62" si="3">C60+D60</f>
        <v>19.57</v>
      </c>
    </row>
    <row r="61" spans="1:5" ht="30" x14ac:dyDescent="0.25">
      <c r="A61" s="10" t="s">
        <v>198</v>
      </c>
      <c r="B61" s="11" t="s">
        <v>199</v>
      </c>
      <c r="C61" s="201">
        <v>0.88</v>
      </c>
      <c r="D61" s="365">
        <v>160.06</v>
      </c>
      <c r="E61" s="201">
        <f t="shared" si="3"/>
        <v>160.94</v>
      </c>
    </row>
    <row r="62" spans="1:5" x14ac:dyDescent="0.25">
      <c r="A62" s="229" t="s">
        <v>436</v>
      </c>
      <c r="B62" s="92" t="s">
        <v>437</v>
      </c>
      <c r="C62" s="230">
        <v>0.25</v>
      </c>
      <c r="D62" s="214">
        <v>30.36</v>
      </c>
      <c r="E62" s="201">
        <f t="shared" si="3"/>
        <v>30.61</v>
      </c>
    </row>
    <row r="64" spans="1:5" x14ac:dyDescent="0.25">
      <c r="B64" s="29" t="s">
        <v>37</v>
      </c>
      <c r="E64" s="81" t="s">
        <v>661</v>
      </c>
    </row>
  </sheetData>
  <mergeCells count="8">
    <mergeCell ref="C2:E2"/>
    <mergeCell ref="B58:E58"/>
    <mergeCell ref="B11:E11"/>
    <mergeCell ref="B12:E12"/>
    <mergeCell ref="A8:E8"/>
    <mergeCell ref="A7:E7"/>
    <mergeCell ref="B39:E39"/>
    <mergeCell ref="B57:E57"/>
  </mergeCells>
  <printOptions horizontalCentered="1"/>
  <pageMargins left="0.70866141732283472" right="0" top="0" bottom="0" header="0.31496062992125984" footer="0.31496062992125984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="90" zoomScaleNormal="100" zoomScaleSheetLayoutView="90" workbookViewId="0">
      <selection activeCell="C12" sqref="C12:C21"/>
    </sheetView>
  </sheetViews>
  <sheetFormatPr defaultColWidth="9.140625" defaultRowHeight="15" x14ac:dyDescent="0.25"/>
  <cols>
    <col min="1" max="1" width="9.140625" style="4" customWidth="1"/>
    <col min="2" max="2" width="52.85546875" style="4" customWidth="1"/>
    <col min="3" max="3" width="22" style="4" customWidth="1"/>
    <col min="4" max="4" width="22.140625" style="4" customWidth="1"/>
    <col min="5" max="5" width="16.5703125" style="4" customWidth="1"/>
    <col min="6" max="16384" width="9.140625" style="4"/>
  </cols>
  <sheetData>
    <row r="1" spans="1:5" ht="18.75" x14ac:dyDescent="0.3">
      <c r="C1" s="96"/>
      <c r="D1" s="351"/>
      <c r="E1" s="351" t="s">
        <v>0</v>
      </c>
    </row>
    <row r="2" spans="1:5" ht="18.75" customHeight="1" x14ac:dyDescent="0.3">
      <c r="B2" s="216"/>
      <c r="C2" s="485" t="s">
        <v>35</v>
      </c>
      <c r="D2" s="485"/>
      <c r="E2" s="485"/>
    </row>
    <row r="3" spans="1:5" ht="18.75" x14ac:dyDescent="0.3">
      <c r="C3" s="96"/>
      <c r="D3" s="351"/>
      <c r="E3" s="351" t="s">
        <v>1</v>
      </c>
    </row>
    <row r="4" spans="1:5" ht="18.75" x14ac:dyDescent="0.3">
      <c r="C4" s="96"/>
      <c r="D4" s="351"/>
      <c r="E4" s="351" t="s">
        <v>567</v>
      </c>
    </row>
    <row r="5" spans="1:5" ht="18.75" x14ac:dyDescent="0.3">
      <c r="C5" s="96"/>
      <c r="D5" s="351"/>
      <c r="E5" s="431" t="s">
        <v>1171</v>
      </c>
    </row>
    <row r="7" spans="1:5" x14ac:dyDescent="0.25">
      <c r="A7" s="492" t="s">
        <v>2</v>
      </c>
      <c r="B7" s="492"/>
      <c r="C7" s="492"/>
      <c r="D7" s="492"/>
      <c r="E7" s="492"/>
    </row>
    <row r="8" spans="1:5" ht="29.25" customHeight="1" x14ac:dyDescent="0.25">
      <c r="A8" s="495" t="s">
        <v>1173</v>
      </c>
      <c r="B8" s="495"/>
      <c r="C8" s="495"/>
      <c r="D8" s="495"/>
      <c r="E8" s="495"/>
    </row>
    <row r="9" spans="1:5" ht="55.5" customHeight="1" x14ac:dyDescent="0.25">
      <c r="A9" s="1" t="s">
        <v>5</v>
      </c>
      <c r="B9" s="33" t="s">
        <v>6</v>
      </c>
      <c r="C9" s="34" t="s">
        <v>438</v>
      </c>
      <c r="D9" s="180" t="s">
        <v>978</v>
      </c>
      <c r="E9" s="60" t="s">
        <v>440</v>
      </c>
    </row>
    <row r="10" spans="1:5" x14ac:dyDescent="0.25">
      <c r="A10" s="1">
        <v>1</v>
      </c>
      <c r="B10" s="55">
        <v>2</v>
      </c>
      <c r="C10" s="50">
        <v>3</v>
      </c>
      <c r="D10" s="50">
        <v>4</v>
      </c>
      <c r="E10" s="50">
        <v>5</v>
      </c>
    </row>
    <row r="11" spans="1:5" ht="24.75" customHeight="1" x14ac:dyDescent="0.25">
      <c r="A11" s="226" t="s">
        <v>4</v>
      </c>
      <c r="B11" s="23" t="s">
        <v>200</v>
      </c>
      <c r="C11" s="227"/>
      <c r="D11" s="227"/>
      <c r="E11" s="227"/>
    </row>
    <row r="12" spans="1:5" ht="34.5" customHeight="1" x14ac:dyDescent="0.25">
      <c r="A12" s="228" t="s">
        <v>627</v>
      </c>
      <c r="B12" s="30" t="s">
        <v>622</v>
      </c>
      <c r="C12" s="289">
        <v>127.74</v>
      </c>
      <c r="D12" s="201">
        <v>158.41999999999999</v>
      </c>
      <c r="E12" s="174">
        <f>C12+D12</f>
        <v>286.15999999999997</v>
      </c>
    </row>
    <row r="13" spans="1:5" ht="34.5" customHeight="1" x14ac:dyDescent="0.25">
      <c r="A13" s="228" t="s">
        <v>656</v>
      </c>
      <c r="B13" s="30" t="s">
        <v>657</v>
      </c>
      <c r="C13" s="289">
        <v>21.11</v>
      </c>
      <c r="D13" s="201">
        <v>87.1</v>
      </c>
      <c r="E13" s="174">
        <f t="shared" ref="E13:E14" si="0">C13+D13</f>
        <v>108.21</v>
      </c>
    </row>
    <row r="14" spans="1:5" ht="34.5" customHeight="1" x14ac:dyDescent="0.25">
      <c r="A14" s="228" t="s">
        <v>658</v>
      </c>
      <c r="B14" s="30" t="s">
        <v>659</v>
      </c>
      <c r="C14" s="289">
        <v>116.39</v>
      </c>
      <c r="D14" s="201">
        <v>158.38999999999999</v>
      </c>
      <c r="E14" s="174">
        <f t="shared" si="0"/>
        <v>274.77999999999997</v>
      </c>
    </row>
    <row r="15" spans="1:5" ht="30.75" customHeight="1" x14ac:dyDescent="0.25">
      <c r="A15" s="228" t="s">
        <v>628</v>
      </c>
      <c r="B15" s="30" t="s">
        <v>623</v>
      </c>
      <c r="C15" s="289">
        <v>127.74</v>
      </c>
      <c r="D15" s="201">
        <v>391.91</v>
      </c>
      <c r="E15" s="174">
        <f t="shared" ref="E15:E21" si="1">C15+D15</f>
        <v>519.65</v>
      </c>
    </row>
    <row r="16" spans="1:5" ht="35.25" customHeight="1" x14ac:dyDescent="0.25">
      <c r="A16" s="228" t="s">
        <v>629</v>
      </c>
      <c r="B16" s="30" t="s">
        <v>624</v>
      </c>
      <c r="C16" s="289">
        <v>50.57</v>
      </c>
      <c r="D16" s="201">
        <v>122.76</v>
      </c>
      <c r="E16" s="174">
        <f t="shared" si="1"/>
        <v>173.33</v>
      </c>
    </row>
    <row r="17" spans="1:5" ht="35.25" customHeight="1" x14ac:dyDescent="0.25">
      <c r="A17" s="228" t="s">
        <v>630</v>
      </c>
      <c r="B17" s="30" t="s">
        <v>625</v>
      </c>
      <c r="C17" s="289">
        <v>350.74</v>
      </c>
      <c r="D17" s="201">
        <v>188.07</v>
      </c>
      <c r="E17" s="174">
        <f t="shared" si="1"/>
        <v>538.80999999999995</v>
      </c>
    </row>
    <row r="18" spans="1:5" ht="35.25" customHeight="1" x14ac:dyDescent="0.25">
      <c r="A18" s="228" t="s">
        <v>695</v>
      </c>
      <c r="B18" s="30" t="s">
        <v>696</v>
      </c>
      <c r="C18" s="289">
        <v>222.23</v>
      </c>
      <c r="D18" s="201">
        <v>158.38999999999999</v>
      </c>
      <c r="E18" s="174">
        <f t="shared" si="1"/>
        <v>380.62</v>
      </c>
    </row>
    <row r="19" spans="1:5" ht="35.25" customHeight="1" x14ac:dyDescent="0.25">
      <c r="A19" s="228" t="s">
        <v>631</v>
      </c>
      <c r="B19" s="30" t="s">
        <v>626</v>
      </c>
      <c r="C19" s="289">
        <v>214.17</v>
      </c>
      <c r="D19" s="201">
        <v>257.52999999999997</v>
      </c>
      <c r="E19" s="174">
        <f t="shared" si="1"/>
        <v>471.69999999999993</v>
      </c>
    </row>
    <row r="20" spans="1:5" ht="35.25" customHeight="1" x14ac:dyDescent="0.25">
      <c r="A20" s="228" t="s">
        <v>697</v>
      </c>
      <c r="B20" s="30" t="s">
        <v>698</v>
      </c>
      <c r="C20" s="386">
        <v>222.23</v>
      </c>
      <c r="D20" s="201">
        <v>213.96</v>
      </c>
      <c r="E20" s="174">
        <f t="shared" si="1"/>
        <v>436.19</v>
      </c>
    </row>
    <row r="21" spans="1:5" x14ac:dyDescent="0.25">
      <c r="A21" s="50">
        <v>5</v>
      </c>
      <c r="B21" s="32" t="s">
        <v>699</v>
      </c>
      <c r="C21" s="387">
        <v>40.51</v>
      </c>
      <c r="D21" s="214">
        <v>213.96</v>
      </c>
      <c r="E21" s="106">
        <f t="shared" si="1"/>
        <v>254.47</v>
      </c>
    </row>
    <row r="22" spans="1:5" x14ac:dyDescent="0.25">
      <c r="A22" s="284"/>
      <c r="B22" s="285"/>
    </row>
    <row r="23" spans="1:5" x14ac:dyDescent="0.25">
      <c r="B23" s="31" t="s">
        <v>38</v>
      </c>
      <c r="E23" s="4" t="s">
        <v>645</v>
      </c>
    </row>
  </sheetData>
  <mergeCells count="3">
    <mergeCell ref="A7:E7"/>
    <mergeCell ref="A8:E8"/>
    <mergeCell ref="C2:E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25"/>
  <sheetViews>
    <sheetView view="pageBreakPreview" topLeftCell="A106" zoomScale="90" zoomScaleNormal="100" zoomScaleSheetLayoutView="90" workbookViewId="0">
      <selection activeCell="C117" sqref="C117:C123"/>
    </sheetView>
  </sheetViews>
  <sheetFormatPr defaultColWidth="9.140625" defaultRowHeight="15" x14ac:dyDescent="0.25"/>
  <cols>
    <col min="1" max="1" width="13.5703125" style="78" customWidth="1"/>
    <col min="2" max="2" width="103.5703125" style="78" customWidth="1"/>
    <col min="3" max="3" width="24.28515625" style="78" customWidth="1"/>
    <col min="4" max="4" width="22" style="78" customWidth="1"/>
    <col min="5" max="5" width="19.42578125" style="256" customWidth="1"/>
    <col min="6" max="16384" width="9.140625" style="78"/>
  </cols>
  <sheetData>
    <row r="1" spans="1:5" ht="18.75" x14ac:dyDescent="0.3">
      <c r="B1" s="4"/>
      <c r="C1" s="96"/>
      <c r="D1" s="351"/>
      <c r="E1" s="351" t="s">
        <v>0</v>
      </c>
    </row>
    <row r="2" spans="1:5" ht="18.75" x14ac:dyDescent="0.3">
      <c r="B2" s="216"/>
      <c r="C2" s="485" t="s">
        <v>35</v>
      </c>
      <c r="D2" s="485"/>
      <c r="E2" s="485"/>
    </row>
    <row r="3" spans="1:5" ht="18.75" x14ac:dyDescent="0.3">
      <c r="B3" s="4"/>
      <c r="C3" s="96"/>
      <c r="D3" s="351"/>
      <c r="E3" s="351" t="s">
        <v>1</v>
      </c>
    </row>
    <row r="4" spans="1:5" ht="18.75" x14ac:dyDescent="0.3">
      <c r="B4" s="4"/>
      <c r="C4" s="96"/>
      <c r="D4" s="351"/>
      <c r="E4" s="351" t="s">
        <v>567</v>
      </c>
    </row>
    <row r="5" spans="1:5" ht="18.75" x14ac:dyDescent="0.3">
      <c r="B5" s="4"/>
      <c r="C5" s="96"/>
      <c r="D5" s="351"/>
      <c r="E5" s="375" t="s">
        <v>1171</v>
      </c>
    </row>
    <row r="7" spans="1:5" x14ac:dyDescent="0.25">
      <c r="A7" s="496" t="s">
        <v>2</v>
      </c>
      <c r="B7" s="496"/>
      <c r="C7" s="496"/>
      <c r="D7" s="496"/>
      <c r="E7" s="496"/>
    </row>
    <row r="8" spans="1:5" ht="22.5" customHeight="1" x14ac:dyDescent="0.25">
      <c r="A8" s="497" t="s">
        <v>1174</v>
      </c>
      <c r="B8" s="497"/>
      <c r="C8" s="497"/>
      <c r="D8" s="497"/>
      <c r="E8" s="497"/>
    </row>
    <row r="9" spans="1:5" ht="63.75" customHeight="1" x14ac:dyDescent="0.25">
      <c r="A9" s="246" t="s">
        <v>5</v>
      </c>
      <c r="B9" s="246" t="s">
        <v>6</v>
      </c>
      <c r="C9" s="34" t="s">
        <v>438</v>
      </c>
      <c r="D9" s="34" t="s">
        <v>978</v>
      </c>
      <c r="E9" s="60" t="s">
        <v>440</v>
      </c>
    </row>
    <row r="10" spans="1:5" ht="15.75" customHeight="1" x14ac:dyDescent="0.25">
      <c r="A10" s="1">
        <v>1</v>
      </c>
      <c r="B10" s="2">
        <v>2</v>
      </c>
      <c r="C10" s="59">
        <v>3</v>
      </c>
      <c r="D10" s="247">
        <v>4</v>
      </c>
      <c r="E10" s="247">
        <v>5</v>
      </c>
    </row>
    <row r="11" spans="1:5" ht="19.5" customHeight="1" x14ac:dyDescent="0.25">
      <c r="A11" s="248"/>
      <c r="B11" s="498" t="s">
        <v>231</v>
      </c>
      <c r="C11" s="499"/>
      <c r="D11" s="499"/>
      <c r="E11" s="500"/>
    </row>
    <row r="12" spans="1:5" x14ac:dyDescent="0.25">
      <c r="A12" s="1"/>
      <c r="B12" s="249" t="s">
        <v>233</v>
      </c>
      <c r="C12" s="201">
        <f>+C20+C23+C28+C30+C43+C44+C47+C48</f>
        <v>4.8600000000000003</v>
      </c>
      <c r="D12" s="201">
        <f>+D20+D23+D28+D30+D43+D44+D47+D48</f>
        <v>25.52</v>
      </c>
      <c r="E12" s="201">
        <f>+E20+E23+E28+E30+E43+E44+E47+E48</f>
        <v>30.38</v>
      </c>
    </row>
    <row r="13" spans="1:5" x14ac:dyDescent="0.25">
      <c r="A13" s="1"/>
      <c r="B13" s="249" t="s">
        <v>232</v>
      </c>
      <c r="C13" s="201">
        <f>C19+C20+C28+C30+C33+C34+C37+C39</f>
        <v>0.86</v>
      </c>
      <c r="D13" s="201">
        <f>D19+D20+D28+D30+D33+D34+D37+D39</f>
        <v>20.799999999999997</v>
      </c>
      <c r="E13" s="201">
        <f>E19+E20+E28+E30+E33+E34+E37+E39</f>
        <v>21.66</v>
      </c>
    </row>
    <row r="14" spans="1:5" x14ac:dyDescent="0.25">
      <c r="A14" s="1"/>
      <c r="B14" s="249" t="s">
        <v>234</v>
      </c>
      <c r="C14" s="201">
        <f>C19+C20+C26+C29+C31+C121+C122+C123</f>
        <v>6.5299999999999994</v>
      </c>
      <c r="D14" s="201">
        <f>D19+D20+D26+D29+D31+D121+D122+D123</f>
        <v>70.36</v>
      </c>
      <c r="E14" s="201">
        <f>E19+E20+E26+E29+E31+E121+E122+E123</f>
        <v>76.89</v>
      </c>
    </row>
    <row r="15" spans="1:5" ht="21" customHeight="1" x14ac:dyDescent="0.25">
      <c r="A15" s="1"/>
      <c r="B15" s="249" t="s">
        <v>235</v>
      </c>
      <c r="C15" s="201">
        <f>C19+C20+C26+C29+C31+C56+C57+C64+C65+C52+C61+C54+C55+C58+C68+C53+C73</f>
        <v>6.43</v>
      </c>
      <c r="D15" s="201">
        <f>D19+D20+D26+D29+D31+D56+D57+D64+D65+D52+D61+D54+D55+D58+D68+D53+D73</f>
        <v>59.820000000000007</v>
      </c>
      <c r="E15" s="201">
        <f>E19+E20+E26+E29+E31+E56+E57+E64+E65+E52+E61+E54+E55+E58+E68+E53+E73</f>
        <v>66.25</v>
      </c>
    </row>
    <row r="16" spans="1:5" ht="24.75" customHeight="1" x14ac:dyDescent="0.25">
      <c r="A16" s="1"/>
      <c r="B16" s="249" t="s">
        <v>236</v>
      </c>
      <c r="C16" s="201">
        <f>C19+C20+C26+C29+C31+C56+C57+C64+C65+C52+C61+C54+C55+C58+C68+C53</f>
        <v>2.5299999999999998</v>
      </c>
      <c r="D16" s="201">
        <f>D19+D20+D26+D29+D31+D56+D57+D64+D65+D52+D61+D54+D55+D58+D68+D53</f>
        <v>52.400000000000006</v>
      </c>
      <c r="E16" s="201">
        <f>E19+E20+E26+E29+E31+E56+E57+E64+E65+E52+E61+E54+E55+E58+E68+E53</f>
        <v>54.929999999999993</v>
      </c>
    </row>
    <row r="17" spans="1:5" ht="15.75" x14ac:dyDescent="0.25">
      <c r="A17" s="251"/>
      <c r="B17" s="501" t="s">
        <v>633</v>
      </c>
      <c r="C17" s="502"/>
      <c r="D17" s="502"/>
      <c r="E17" s="503"/>
    </row>
    <row r="18" spans="1:5" x14ac:dyDescent="0.25">
      <c r="A18" s="49" t="s">
        <v>41</v>
      </c>
      <c r="B18" s="69" t="s">
        <v>201</v>
      </c>
      <c r="C18" s="201"/>
      <c r="D18" s="214"/>
      <c r="E18" s="214"/>
    </row>
    <row r="19" spans="1:5" ht="22.5" customHeight="1" x14ac:dyDescent="0.25">
      <c r="A19" s="449" t="s">
        <v>1079</v>
      </c>
      <c r="B19" s="450" t="s">
        <v>1080</v>
      </c>
      <c r="C19" s="388">
        <v>0.03</v>
      </c>
      <c r="D19" s="289">
        <v>0.86</v>
      </c>
      <c r="E19" s="224">
        <f>C19+D19</f>
        <v>0.89</v>
      </c>
    </row>
    <row r="20" spans="1:5" ht="15.75" x14ac:dyDescent="0.25">
      <c r="A20" s="449" t="s">
        <v>1081</v>
      </c>
      <c r="B20" s="450" t="s">
        <v>1082</v>
      </c>
      <c r="C20" s="388">
        <v>0.03</v>
      </c>
      <c r="D20" s="289">
        <v>2.7</v>
      </c>
      <c r="E20" s="224">
        <f>C20+D20</f>
        <v>2.73</v>
      </c>
    </row>
    <row r="21" spans="1:5" x14ac:dyDescent="0.25">
      <c r="A21" s="253" t="s">
        <v>634</v>
      </c>
      <c r="B21" s="69" t="s">
        <v>202</v>
      </c>
      <c r="C21" s="289"/>
      <c r="D21" s="386"/>
      <c r="E21" s="214"/>
    </row>
    <row r="22" spans="1:5" ht="15.75" x14ac:dyDescent="0.25">
      <c r="A22" s="451" t="s">
        <v>1083</v>
      </c>
      <c r="B22" s="450" t="s">
        <v>1084</v>
      </c>
      <c r="C22" s="388">
        <v>1.39</v>
      </c>
      <c r="D22" s="289">
        <v>2.7</v>
      </c>
      <c r="E22" s="224">
        <f>C22+D22</f>
        <v>4.09</v>
      </c>
    </row>
    <row r="23" spans="1:5" ht="15.75" x14ac:dyDescent="0.25">
      <c r="A23" s="451" t="s">
        <v>1085</v>
      </c>
      <c r="B23" s="450" t="s">
        <v>1086</v>
      </c>
      <c r="C23" s="388">
        <v>1.76</v>
      </c>
      <c r="D23" s="289">
        <v>3.09</v>
      </c>
      <c r="E23" s="224">
        <f>C23+D23</f>
        <v>4.8499999999999996</v>
      </c>
    </row>
    <row r="24" spans="1:5" x14ac:dyDescent="0.25">
      <c r="A24" s="49" t="s">
        <v>1087</v>
      </c>
      <c r="B24" s="252" t="s">
        <v>488</v>
      </c>
      <c r="C24" s="388"/>
      <c r="D24" s="289"/>
      <c r="E24" s="224"/>
    </row>
    <row r="25" spans="1:5" ht="32.25" customHeight="1" x14ac:dyDescent="0.25">
      <c r="A25" s="451" t="s">
        <v>1088</v>
      </c>
      <c r="B25" s="450" t="s">
        <v>1158</v>
      </c>
      <c r="C25" s="388">
        <v>0.31</v>
      </c>
      <c r="D25" s="289">
        <v>1.55</v>
      </c>
      <c r="E25" s="224">
        <f t="shared" ref="E25:E31" si="0">C25+D25</f>
        <v>1.86</v>
      </c>
    </row>
    <row r="26" spans="1:5" ht="31.5" customHeight="1" x14ac:dyDescent="0.25">
      <c r="A26" s="451" t="s">
        <v>1088</v>
      </c>
      <c r="B26" s="450" t="s">
        <v>1159</v>
      </c>
      <c r="C26" s="388">
        <v>0.31</v>
      </c>
      <c r="D26" s="289">
        <v>2.4700000000000002</v>
      </c>
      <c r="E26" s="224">
        <f t="shared" si="0"/>
        <v>2.7800000000000002</v>
      </c>
    </row>
    <row r="27" spans="1:5" ht="21.75" customHeight="1" x14ac:dyDescent="0.25">
      <c r="A27" s="451" t="s">
        <v>389</v>
      </c>
      <c r="B27" s="450" t="s">
        <v>1089</v>
      </c>
      <c r="C27" s="388">
        <v>0.16</v>
      </c>
      <c r="D27" s="289">
        <v>3.09</v>
      </c>
      <c r="E27" s="224">
        <f t="shared" si="0"/>
        <v>3.25</v>
      </c>
    </row>
    <row r="28" spans="1:5" ht="30.75" customHeight="1" x14ac:dyDescent="0.25">
      <c r="A28" s="451" t="s">
        <v>1090</v>
      </c>
      <c r="B28" s="450" t="s">
        <v>1160</v>
      </c>
      <c r="C28" s="388">
        <v>0</v>
      </c>
      <c r="D28" s="289">
        <v>1.74</v>
      </c>
      <c r="E28" s="224">
        <f t="shared" si="0"/>
        <v>1.74</v>
      </c>
    </row>
    <row r="29" spans="1:5" ht="33" customHeight="1" x14ac:dyDescent="0.25">
      <c r="A29" s="451" t="s">
        <v>1090</v>
      </c>
      <c r="B29" s="450" t="s">
        <v>1161</v>
      </c>
      <c r="C29" s="388">
        <v>0</v>
      </c>
      <c r="D29" s="289">
        <v>2.78</v>
      </c>
      <c r="E29" s="224">
        <f t="shared" si="0"/>
        <v>2.78</v>
      </c>
    </row>
    <row r="30" spans="1:5" ht="27" customHeight="1" x14ac:dyDescent="0.25">
      <c r="A30" s="451" t="s">
        <v>1091</v>
      </c>
      <c r="B30" s="450" t="s">
        <v>1162</v>
      </c>
      <c r="C30" s="388">
        <v>0</v>
      </c>
      <c r="D30" s="289">
        <v>1.74</v>
      </c>
      <c r="E30" s="224">
        <f t="shared" si="0"/>
        <v>1.74</v>
      </c>
    </row>
    <row r="31" spans="1:5" ht="39" customHeight="1" x14ac:dyDescent="0.25">
      <c r="A31" s="451" t="s">
        <v>1091</v>
      </c>
      <c r="B31" s="450" t="s">
        <v>1163</v>
      </c>
      <c r="C31" s="388">
        <v>0</v>
      </c>
      <c r="D31" s="289">
        <v>2.78</v>
      </c>
      <c r="E31" s="224">
        <f t="shared" si="0"/>
        <v>2.78</v>
      </c>
    </row>
    <row r="32" spans="1:5" ht="15.75" x14ac:dyDescent="0.25">
      <c r="A32" s="452" t="s">
        <v>237</v>
      </c>
      <c r="B32" s="453" t="s">
        <v>1092</v>
      </c>
      <c r="C32" s="441"/>
      <c r="D32" s="441"/>
      <c r="E32" s="221"/>
    </row>
    <row r="33" spans="1:5" ht="15.75" x14ac:dyDescent="0.25">
      <c r="A33" s="454" t="s">
        <v>1093</v>
      </c>
      <c r="B33" s="450" t="s">
        <v>203</v>
      </c>
      <c r="C33" s="388">
        <v>0.09</v>
      </c>
      <c r="D33" s="289">
        <v>2.0499999999999998</v>
      </c>
      <c r="E33" s="224">
        <f>C33+D33</f>
        <v>2.1399999999999997</v>
      </c>
    </row>
    <row r="34" spans="1:5" ht="27" customHeight="1" x14ac:dyDescent="0.25">
      <c r="A34" s="454" t="s">
        <v>1094</v>
      </c>
      <c r="B34" s="450" t="s">
        <v>1095</v>
      </c>
      <c r="C34" s="388">
        <v>0.06</v>
      </c>
      <c r="D34" s="289">
        <v>2.7</v>
      </c>
      <c r="E34" s="224">
        <f>C34+D34</f>
        <v>2.7600000000000002</v>
      </c>
    </row>
    <row r="35" spans="1:5" ht="33.75" customHeight="1" x14ac:dyDescent="0.25">
      <c r="A35" s="454" t="s">
        <v>1096</v>
      </c>
      <c r="B35" s="450" t="s">
        <v>1097</v>
      </c>
      <c r="C35" s="388">
        <v>0.11</v>
      </c>
      <c r="D35" s="289">
        <v>0.69</v>
      </c>
      <c r="E35" s="224">
        <f>C35+D35</f>
        <v>0.79999999999999993</v>
      </c>
    </row>
    <row r="36" spans="1:5" ht="18.75" customHeight="1" x14ac:dyDescent="0.25">
      <c r="A36" s="454" t="s">
        <v>1098</v>
      </c>
      <c r="B36" s="455" t="s">
        <v>1099</v>
      </c>
      <c r="C36" s="388">
        <v>0.01</v>
      </c>
      <c r="D36" s="289">
        <v>2.0499999999999998</v>
      </c>
      <c r="E36" s="224">
        <f t="shared" ref="E36:E41" si="1">C36+D36</f>
        <v>2.0599999999999996</v>
      </c>
    </row>
    <row r="37" spans="1:5" ht="18.75" customHeight="1" x14ac:dyDescent="0.25">
      <c r="A37" s="454" t="s">
        <v>1100</v>
      </c>
      <c r="B37" s="450" t="s">
        <v>1101</v>
      </c>
      <c r="C37" s="388">
        <v>0.18</v>
      </c>
      <c r="D37" s="289">
        <v>5.61</v>
      </c>
      <c r="E37" s="224">
        <f t="shared" si="1"/>
        <v>5.79</v>
      </c>
    </row>
    <row r="38" spans="1:5" ht="22.5" customHeight="1" x14ac:dyDescent="0.25">
      <c r="A38" s="454" t="s">
        <v>1102</v>
      </c>
      <c r="B38" s="450" t="s">
        <v>1103</v>
      </c>
      <c r="C38" s="388">
        <v>0.05</v>
      </c>
      <c r="D38" s="289">
        <v>16.22</v>
      </c>
      <c r="E38" s="224">
        <f t="shared" si="1"/>
        <v>16.27</v>
      </c>
    </row>
    <row r="39" spans="1:5" ht="21" customHeight="1" x14ac:dyDescent="0.25">
      <c r="A39" s="454" t="s">
        <v>1104</v>
      </c>
      <c r="B39" s="450" t="s">
        <v>1105</v>
      </c>
      <c r="C39" s="388">
        <v>0.47</v>
      </c>
      <c r="D39" s="289">
        <v>3.4</v>
      </c>
      <c r="E39" s="224">
        <f t="shared" si="1"/>
        <v>3.87</v>
      </c>
    </row>
    <row r="40" spans="1:5" ht="15.75" x14ac:dyDescent="0.25">
      <c r="A40" s="456" t="s">
        <v>1106</v>
      </c>
      <c r="B40" s="457" t="s">
        <v>1107</v>
      </c>
      <c r="C40" s="388">
        <v>0.48</v>
      </c>
      <c r="D40" s="289">
        <v>5.43</v>
      </c>
      <c r="E40" s="224">
        <f t="shared" si="1"/>
        <v>5.91</v>
      </c>
    </row>
    <row r="41" spans="1:5" ht="16.5" customHeight="1" x14ac:dyDescent="0.25">
      <c r="A41" s="456" t="s">
        <v>1108</v>
      </c>
      <c r="B41" s="457" t="s">
        <v>204</v>
      </c>
      <c r="C41" s="388">
        <v>0.52</v>
      </c>
      <c r="D41" s="289">
        <v>7.26</v>
      </c>
      <c r="E41" s="224">
        <f t="shared" si="1"/>
        <v>7.7799999999999994</v>
      </c>
    </row>
    <row r="42" spans="1:5" ht="15.75" x14ac:dyDescent="0.25">
      <c r="A42" s="458" t="s">
        <v>254</v>
      </c>
      <c r="B42" s="453" t="s">
        <v>205</v>
      </c>
      <c r="C42" s="440"/>
      <c r="D42" s="440"/>
      <c r="E42" s="221"/>
    </row>
    <row r="43" spans="1:5" ht="25.5" x14ac:dyDescent="0.25">
      <c r="A43" s="454" t="s">
        <v>1109</v>
      </c>
      <c r="B43" s="450" t="s">
        <v>1110</v>
      </c>
      <c r="C43" s="388">
        <v>0.65</v>
      </c>
      <c r="D43" s="289">
        <v>5.82</v>
      </c>
      <c r="E43" s="224">
        <f t="shared" ref="E43:E48" si="2">C43+D43</f>
        <v>6.4700000000000006</v>
      </c>
    </row>
    <row r="44" spans="1:5" ht="25.5" x14ac:dyDescent="0.25">
      <c r="A44" s="454" t="s">
        <v>1111</v>
      </c>
      <c r="B44" s="450" t="s">
        <v>1112</v>
      </c>
      <c r="C44" s="388">
        <v>0.06</v>
      </c>
      <c r="D44" s="289">
        <v>4.6399999999999997</v>
      </c>
      <c r="E44" s="224">
        <f t="shared" si="2"/>
        <v>4.6999999999999993</v>
      </c>
    </row>
    <row r="45" spans="1:5" ht="43.5" customHeight="1" x14ac:dyDescent="0.25">
      <c r="A45" s="454" t="s">
        <v>1113</v>
      </c>
      <c r="B45" s="450" t="s">
        <v>1114</v>
      </c>
      <c r="C45" s="388">
        <v>0.06</v>
      </c>
      <c r="D45" s="289">
        <v>12.09</v>
      </c>
      <c r="E45" s="224">
        <f t="shared" si="2"/>
        <v>12.15</v>
      </c>
    </row>
    <row r="46" spans="1:5" ht="18" customHeight="1" x14ac:dyDescent="0.25">
      <c r="A46" s="454" t="s">
        <v>451</v>
      </c>
      <c r="B46" s="450" t="s">
        <v>1115</v>
      </c>
      <c r="C46" s="388">
        <v>0.56000000000000005</v>
      </c>
      <c r="D46" s="289">
        <v>10.45</v>
      </c>
      <c r="E46" s="224">
        <f t="shared" si="2"/>
        <v>11.01</v>
      </c>
    </row>
    <row r="47" spans="1:5" ht="25.5" x14ac:dyDescent="0.25">
      <c r="A47" s="456" t="s">
        <v>1116</v>
      </c>
      <c r="B47" s="457" t="s">
        <v>1117</v>
      </c>
      <c r="C47" s="388">
        <v>2.33</v>
      </c>
      <c r="D47" s="289">
        <v>3.09</v>
      </c>
      <c r="E47" s="224">
        <f t="shared" si="2"/>
        <v>5.42</v>
      </c>
    </row>
    <row r="48" spans="1:5" ht="15.75" x14ac:dyDescent="0.25">
      <c r="A48" s="454" t="s">
        <v>1118</v>
      </c>
      <c r="B48" s="450" t="s">
        <v>1119</v>
      </c>
      <c r="C48" s="388">
        <v>0.03</v>
      </c>
      <c r="D48" s="289">
        <v>2.7</v>
      </c>
      <c r="E48" s="224">
        <f t="shared" si="2"/>
        <v>2.73</v>
      </c>
    </row>
    <row r="49" spans="1:5" ht="15" customHeight="1" x14ac:dyDescent="0.25">
      <c r="A49" s="458" t="s">
        <v>373</v>
      </c>
      <c r="B49" s="453" t="s">
        <v>206</v>
      </c>
      <c r="C49" s="440"/>
      <c r="D49" s="440"/>
      <c r="E49" s="221"/>
    </row>
    <row r="50" spans="1:5" ht="38.25" customHeight="1" x14ac:dyDescent="0.25">
      <c r="A50" s="454" t="s">
        <v>1120</v>
      </c>
      <c r="B50" s="450" t="s">
        <v>1121</v>
      </c>
      <c r="C50" s="388">
        <v>0.32</v>
      </c>
      <c r="D50" s="289">
        <v>3.4</v>
      </c>
      <c r="E50" s="224">
        <f t="shared" ref="E50:E75" si="3">C50+D50</f>
        <v>3.7199999999999998</v>
      </c>
    </row>
    <row r="51" spans="1:5" ht="29.25" customHeight="1" x14ac:dyDescent="0.25">
      <c r="A51" s="454" t="s">
        <v>409</v>
      </c>
      <c r="B51" s="450" t="s">
        <v>1122</v>
      </c>
      <c r="C51" s="388"/>
      <c r="D51" s="289"/>
      <c r="E51" s="224"/>
    </row>
    <row r="52" spans="1:5" x14ac:dyDescent="0.25">
      <c r="A52" s="49"/>
      <c r="B52" s="121" t="s">
        <v>214</v>
      </c>
      <c r="C52" s="289">
        <v>0.19</v>
      </c>
      <c r="D52" s="289">
        <v>3.71</v>
      </c>
      <c r="E52" s="224">
        <f>SUM(C52:D52)</f>
        <v>3.9</v>
      </c>
    </row>
    <row r="53" spans="1:5" x14ac:dyDescent="0.25">
      <c r="A53" s="49"/>
      <c r="B53" s="121" t="s">
        <v>215</v>
      </c>
      <c r="C53" s="289">
        <v>0.23</v>
      </c>
      <c r="D53" s="289">
        <v>3.71</v>
      </c>
      <c r="E53" s="224">
        <f t="shared" ref="E53:E72" si="4">SUM(C53:D53)</f>
        <v>3.94</v>
      </c>
    </row>
    <row r="54" spans="1:5" x14ac:dyDescent="0.25">
      <c r="A54" s="49"/>
      <c r="B54" s="121" t="s">
        <v>216</v>
      </c>
      <c r="C54" s="289">
        <v>0.19</v>
      </c>
      <c r="D54" s="289">
        <v>3.71</v>
      </c>
      <c r="E54" s="224">
        <f t="shared" si="4"/>
        <v>3.9</v>
      </c>
    </row>
    <row r="55" spans="1:5" x14ac:dyDescent="0.25">
      <c r="A55" s="49"/>
      <c r="B55" s="121" t="s">
        <v>217</v>
      </c>
      <c r="C55" s="289">
        <v>0.19</v>
      </c>
      <c r="D55" s="289">
        <v>3.71</v>
      </c>
      <c r="E55" s="224">
        <f t="shared" si="4"/>
        <v>3.9</v>
      </c>
    </row>
    <row r="56" spans="1:5" x14ac:dyDescent="0.25">
      <c r="A56" s="49"/>
      <c r="B56" s="121" t="s">
        <v>218</v>
      </c>
      <c r="C56" s="289">
        <v>0.2</v>
      </c>
      <c r="D56" s="289">
        <v>3.71</v>
      </c>
      <c r="E56" s="224">
        <f t="shared" si="4"/>
        <v>3.91</v>
      </c>
    </row>
    <row r="57" spans="1:5" x14ac:dyDescent="0.25">
      <c r="A57" s="49"/>
      <c r="B57" s="121" t="s">
        <v>219</v>
      </c>
      <c r="C57" s="289">
        <v>0.19</v>
      </c>
      <c r="D57" s="289">
        <v>3.71</v>
      </c>
      <c r="E57" s="224">
        <f t="shared" si="4"/>
        <v>3.9</v>
      </c>
    </row>
    <row r="58" spans="1:5" x14ac:dyDescent="0.25">
      <c r="A58" s="49"/>
      <c r="B58" s="121" t="s">
        <v>220</v>
      </c>
      <c r="C58" s="289">
        <v>0.19</v>
      </c>
      <c r="D58" s="289">
        <v>3.71</v>
      </c>
      <c r="E58" s="224">
        <f t="shared" si="4"/>
        <v>3.9</v>
      </c>
    </row>
    <row r="59" spans="1:5" ht="15.75" customHeight="1" x14ac:dyDescent="0.25">
      <c r="A59" s="49"/>
      <c r="B59" s="121" t="s">
        <v>221</v>
      </c>
      <c r="C59" s="289">
        <v>0.23</v>
      </c>
      <c r="D59" s="289">
        <v>3.71</v>
      </c>
      <c r="E59" s="224">
        <f t="shared" si="4"/>
        <v>3.94</v>
      </c>
    </row>
    <row r="60" spans="1:5" ht="19.5" customHeight="1" x14ac:dyDescent="0.25">
      <c r="A60" s="49"/>
      <c r="B60" s="121" t="s">
        <v>222</v>
      </c>
      <c r="C60" s="289">
        <v>0.2</v>
      </c>
      <c r="D60" s="289">
        <v>3.71</v>
      </c>
      <c r="E60" s="224">
        <f t="shared" si="4"/>
        <v>3.91</v>
      </c>
    </row>
    <row r="61" spans="1:5" ht="15" customHeight="1" x14ac:dyDescent="0.25">
      <c r="A61" s="49"/>
      <c r="B61" s="121" t="s">
        <v>223</v>
      </c>
      <c r="C61" s="289">
        <v>0.19</v>
      </c>
      <c r="D61" s="289">
        <v>3.71</v>
      </c>
      <c r="E61" s="224">
        <f t="shared" si="4"/>
        <v>3.9</v>
      </c>
    </row>
    <row r="62" spans="1:5" x14ac:dyDescent="0.25">
      <c r="A62" s="49"/>
      <c r="B62" s="121" t="s">
        <v>224</v>
      </c>
      <c r="C62" s="289">
        <v>0.19</v>
      </c>
      <c r="D62" s="289">
        <v>3.71</v>
      </c>
      <c r="E62" s="224">
        <f t="shared" si="4"/>
        <v>3.9</v>
      </c>
    </row>
    <row r="63" spans="1:5" ht="13.9" customHeight="1" x14ac:dyDescent="0.25">
      <c r="A63" s="49"/>
      <c r="B63" s="121" t="s">
        <v>225</v>
      </c>
      <c r="C63" s="289">
        <v>0.21</v>
      </c>
      <c r="D63" s="289">
        <v>3.71</v>
      </c>
      <c r="E63" s="224">
        <f t="shared" si="4"/>
        <v>3.92</v>
      </c>
    </row>
    <row r="64" spans="1:5" x14ac:dyDescent="0.25">
      <c r="A64" s="49"/>
      <c r="B64" s="121" t="s">
        <v>226</v>
      </c>
      <c r="C64" s="289">
        <v>0.2</v>
      </c>
      <c r="D64" s="289">
        <v>3.71</v>
      </c>
      <c r="E64" s="224">
        <f t="shared" si="4"/>
        <v>3.91</v>
      </c>
    </row>
    <row r="65" spans="1:5" x14ac:dyDescent="0.25">
      <c r="A65" s="49"/>
      <c r="B65" s="121" t="s">
        <v>227</v>
      </c>
      <c r="C65" s="289">
        <v>0.19</v>
      </c>
      <c r="D65" s="289">
        <v>3.71</v>
      </c>
      <c r="E65" s="224">
        <f t="shared" si="4"/>
        <v>3.9</v>
      </c>
    </row>
    <row r="66" spans="1:5" ht="16.5" customHeight="1" x14ac:dyDescent="0.25">
      <c r="A66" s="49"/>
      <c r="B66" s="121" t="s">
        <v>228</v>
      </c>
      <c r="C66" s="289">
        <v>0.23</v>
      </c>
      <c r="D66" s="289">
        <v>3.71</v>
      </c>
      <c r="E66" s="224">
        <f t="shared" si="4"/>
        <v>3.94</v>
      </c>
    </row>
    <row r="67" spans="1:5" ht="20.25" customHeight="1" x14ac:dyDescent="0.25">
      <c r="A67" s="49"/>
      <c r="B67" s="121" t="s">
        <v>229</v>
      </c>
      <c r="C67" s="289">
        <v>0.24</v>
      </c>
      <c r="D67" s="289">
        <v>3.71</v>
      </c>
      <c r="E67" s="224">
        <f t="shared" si="4"/>
        <v>3.95</v>
      </c>
    </row>
    <row r="68" spans="1:5" x14ac:dyDescent="0.25">
      <c r="A68" s="49"/>
      <c r="B68" s="121" t="s">
        <v>230</v>
      </c>
      <c r="C68" s="289">
        <v>0.2</v>
      </c>
      <c r="D68" s="289">
        <v>3.71</v>
      </c>
      <c r="E68" s="224">
        <f t="shared" si="4"/>
        <v>3.91</v>
      </c>
    </row>
    <row r="69" spans="1:5" ht="15" customHeight="1" x14ac:dyDescent="0.25">
      <c r="A69" s="49"/>
      <c r="B69" s="121" t="s">
        <v>641</v>
      </c>
      <c r="C69" s="289">
        <v>0.19</v>
      </c>
      <c r="D69" s="289">
        <v>3.71</v>
      </c>
      <c r="E69" s="224">
        <f t="shared" si="4"/>
        <v>3.9</v>
      </c>
    </row>
    <row r="70" spans="1:5" x14ac:dyDescent="0.25">
      <c r="A70" s="49"/>
      <c r="B70" s="121" t="s">
        <v>841</v>
      </c>
      <c r="C70" s="289">
        <v>0.46</v>
      </c>
      <c r="D70" s="289">
        <v>3.71</v>
      </c>
      <c r="E70" s="224">
        <f t="shared" si="4"/>
        <v>4.17</v>
      </c>
    </row>
    <row r="71" spans="1:5" ht="18.75" customHeight="1" x14ac:dyDescent="0.25">
      <c r="A71" s="49"/>
      <c r="B71" s="121" t="s">
        <v>869</v>
      </c>
      <c r="C71" s="289">
        <v>0.22</v>
      </c>
      <c r="D71" s="289">
        <v>3.71</v>
      </c>
      <c r="E71" s="224">
        <f t="shared" si="4"/>
        <v>3.93</v>
      </c>
    </row>
    <row r="72" spans="1:5" x14ac:dyDescent="0.25">
      <c r="A72" s="49"/>
      <c r="B72" s="121" t="s">
        <v>931</v>
      </c>
      <c r="C72" s="289">
        <v>0.48</v>
      </c>
      <c r="D72" s="289">
        <v>3.71</v>
      </c>
      <c r="E72" s="224">
        <f t="shared" si="4"/>
        <v>4.1899999999999995</v>
      </c>
    </row>
    <row r="73" spans="1:5" ht="24.75" customHeight="1" x14ac:dyDescent="0.25">
      <c r="A73" s="454" t="s">
        <v>1123</v>
      </c>
      <c r="B73" s="450" t="s">
        <v>1124</v>
      </c>
      <c r="C73" s="388">
        <v>3.9</v>
      </c>
      <c r="D73" s="289">
        <v>7.42</v>
      </c>
      <c r="E73" s="224">
        <f t="shared" si="3"/>
        <v>11.32</v>
      </c>
    </row>
    <row r="74" spans="1:5" ht="15.75" x14ac:dyDescent="0.25">
      <c r="A74" s="454" t="s">
        <v>410</v>
      </c>
      <c r="B74" s="450" t="s">
        <v>1125</v>
      </c>
      <c r="C74" s="388">
        <v>1.05</v>
      </c>
      <c r="D74" s="289">
        <v>7.42</v>
      </c>
      <c r="E74" s="224">
        <f t="shared" si="3"/>
        <v>8.4700000000000006</v>
      </c>
    </row>
    <row r="75" spans="1:5" ht="15.75" x14ac:dyDescent="0.25">
      <c r="A75" s="454" t="s">
        <v>1126</v>
      </c>
      <c r="B75" s="450" t="s">
        <v>1127</v>
      </c>
      <c r="C75" s="388">
        <v>82.06</v>
      </c>
      <c r="D75" s="289">
        <v>7.42</v>
      </c>
      <c r="E75" s="224">
        <f t="shared" si="3"/>
        <v>89.48</v>
      </c>
    </row>
    <row r="76" spans="1:5" ht="15.75" x14ac:dyDescent="0.25">
      <c r="A76" s="458" t="s">
        <v>374</v>
      </c>
      <c r="B76" s="453" t="s">
        <v>1128</v>
      </c>
      <c r="C76" s="464"/>
      <c r="D76" s="464"/>
      <c r="E76" s="223"/>
    </row>
    <row r="77" spans="1:5" ht="57" customHeight="1" x14ac:dyDescent="0.25">
      <c r="A77" s="456" t="s">
        <v>1129</v>
      </c>
      <c r="B77" s="457" t="s">
        <v>1130</v>
      </c>
      <c r="C77" s="388">
        <v>0.18</v>
      </c>
      <c r="D77" s="289">
        <v>4.2</v>
      </c>
      <c r="E77" s="224">
        <f>C77+D77</f>
        <v>4.38</v>
      </c>
    </row>
    <row r="78" spans="1:5" ht="53.25" customHeight="1" x14ac:dyDescent="0.25">
      <c r="A78" s="454" t="s">
        <v>1131</v>
      </c>
      <c r="B78" s="457" t="s">
        <v>1132</v>
      </c>
      <c r="C78" s="388"/>
      <c r="D78" s="289"/>
      <c r="E78" s="224"/>
    </row>
    <row r="79" spans="1:5" x14ac:dyDescent="0.25">
      <c r="A79" s="49"/>
      <c r="B79" s="252" t="s">
        <v>1133</v>
      </c>
      <c r="C79" s="388"/>
      <c r="D79" s="289"/>
      <c r="E79" s="224"/>
    </row>
    <row r="80" spans="1:5" x14ac:dyDescent="0.25">
      <c r="A80" s="49"/>
      <c r="B80" s="121" t="s">
        <v>207</v>
      </c>
      <c r="C80" s="388">
        <v>2.16</v>
      </c>
      <c r="D80" s="289">
        <v>18.61</v>
      </c>
      <c r="E80" s="224">
        <f t="shared" ref="E80:E82" si="5">C80+D80</f>
        <v>20.77</v>
      </c>
    </row>
    <row r="81" spans="1:5" x14ac:dyDescent="0.25">
      <c r="A81" s="49"/>
      <c r="B81" s="121" t="s">
        <v>208</v>
      </c>
      <c r="C81" s="388">
        <v>1.96</v>
      </c>
      <c r="D81" s="289">
        <v>18.61</v>
      </c>
      <c r="E81" s="224">
        <f t="shared" si="5"/>
        <v>20.57</v>
      </c>
    </row>
    <row r="82" spans="1:5" x14ac:dyDescent="0.25">
      <c r="A82" s="49"/>
      <c r="B82" s="121" t="s">
        <v>209</v>
      </c>
      <c r="C82" s="388">
        <v>4.29</v>
      </c>
      <c r="D82" s="289">
        <v>18.61</v>
      </c>
      <c r="E82" s="224">
        <f t="shared" si="5"/>
        <v>22.9</v>
      </c>
    </row>
    <row r="83" spans="1:5" x14ac:dyDescent="0.25">
      <c r="A83" s="49"/>
      <c r="B83" s="121" t="s">
        <v>1134</v>
      </c>
      <c r="C83" s="388"/>
      <c r="D83" s="289"/>
      <c r="E83" s="224"/>
    </row>
    <row r="84" spans="1:5" x14ac:dyDescent="0.25">
      <c r="A84" s="49"/>
      <c r="B84" s="121" t="s">
        <v>210</v>
      </c>
      <c r="C84" s="388">
        <v>1.76</v>
      </c>
      <c r="D84" s="289">
        <v>18.61</v>
      </c>
      <c r="E84" s="224">
        <f>C84+D84</f>
        <v>20.37</v>
      </c>
    </row>
    <row r="85" spans="1:5" x14ac:dyDescent="0.25">
      <c r="A85" s="49"/>
      <c r="B85" s="121" t="s">
        <v>211</v>
      </c>
      <c r="C85" s="388">
        <v>1.83</v>
      </c>
      <c r="D85" s="289">
        <v>18.61</v>
      </c>
      <c r="E85" s="224">
        <f>C85+D85</f>
        <v>20.439999999999998</v>
      </c>
    </row>
    <row r="86" spans="1:5" x14ac:dyDescent="0.25">
      <c r="A86" s="49"/>
      <c r="B86" s="121" t="s">
        <v>212</v>
      </c>
      <c r="C86" s="388">
        <v>2.79</v>
      </c>
      <c r="D86" s="289">
        <v>18.61</v>
      </c>
      <c r="E86" s="224">
        <f>C86+D86</f>
        <v>21.4</v>
      </c>
    </row>
    <row r="87" spans="1:5" x14ac:dyDescent="0.25">
      <c r="A87" s="49"/>
      <c r="B87" s="121" t="s">
        <v>213</v>
      </c>
      <c r="C87" s="388">
        <v>8.5299999999999994</v>
      </c>
      <c r="D87" s="289">
        <v>18.61</v>
      </c>
      <c r="E87" s="224">
        <f>C87+D87</f>
        <v>27.14</v>
      </c>
    </row>
    <row r="88" spans="1:5" ht="60" customHeight="1" x14ac:dyDescent="0.25">
      <c r="A88" s="456" t="s">
        <v>1135</v>
      </c>
      <c r="B88" s="457" t="s">
        <v>1136</v>
      </c>
      <c r="C88" s="388"/>
      <c r="D88" s="289"/>
      <c r="E88" s="224"/>
    </row>
    <row r="89" spans="1:5" x14ac:dyDescent="0.25">
      <c r="A89" s="49"/>
      <c r="B89" s="121" t="s">
        <v>1133</v>
      </c>
      <c r="C89" s="388"/>
      <c r="D89" s="289"/>
      <c r="E89" s="224"/>
    </row>
    <row r="90" spans="1:5" x14ac:dyDescent="0.25">
      <c r="A90" s="49"/>
      <c r="B90" s="121" t="s">
        <v>371</v>
      </c>
      <c r="C90" s="388">
        <v>14.66</v>
      </c>
      <c r="D90" s="289">
        <v>23.42</v>
      </c>
      <c r="E90" s="224">
        <f>C90+D90</f>
        <v>38.08</v>
      </c>
    </row>
    <row r="91" spans="1:5" x14ac:dyDescent="0.25">
      <c r="A91" s="49"/>
      <c r="B91" s="121" t="s">
        <v>341</v>
      </c>
      <c r="C91" s="388">
        <v>12.97</v>
      </c>
      <c r="D91" s="289">
        <v>23.42</v>
      </c>
      <c r="E91" s="224">
        <f>C91+D91</f>
        <v>36.39</v>
      </c>
    </row>
    <row r="92" spans="1:5" x14ac:dyDescent="0.25">
      <c r="A92" s="49"/>
      <c r="B92" s="121" t="s">
        <v>342</v>
      </c>
      <c r="C92" s="289">
        <v>8.26</v>
      </c>
      <c r="D92" s="289">
        <v>23.42</v>
      </c>
      <c r="E92" s="224">
        <f>C92+D92</f>
        <v>31.68</v>
      </c>
    </row>
    <row r="93" spans="1:5" x14ac:dyDescent="0.25">
      <c r="A93" s="49"/>
      <c r="B93" s="121" t="s">
        <v>1134</v>
      </c>
      <c r="C93" s="388"/>
      <c r="D93" s="289"/>
      <c r="E93" s="224"/>
    </row>
    <row r="94" spans="1:5" x14ac:dyDescent="0.25">
      <c r="A94" s="49"/>
      <c r="B94" s="254" t="s">
        <v>343</v>
      </c>
      <c r="C94" s="289">
        <v>9.2899999999999991</v>
      </c>
      <c r="D94" s="289">
        <v>23.42</v>
      </c>
      <c r="E94" s="224">
        <f t="shared" ref="E94:E101" si="6">C94+D94</f>
        <v>32.71</v>
      </c>
    </row>
    <row r="95" spans="1:5" x14ac:dyDescent="0.25">
      <c r="A95" s="49"/>
      <c r="B95" s="254" t="s">
        <v>344</v>
      </c>
      <c r="C95" s="388">
        <v>19.73</v>
      </c>
      <c r="D95" s="289">
        <v>23.42</v>
      </c>
      <c r="E95" s="224">
        <f t="shared" si="6"/>
        <v>43.150000000000006</v>
      </c>
    </row>
    <row r="96" spans="1:5" x14ac:dyDescent="0.25">
      <c r="A96" s="49"/>
      <c r="B96" s="254" t="s">
        <v>345</v>
      </c>
      <c r="C96" s="388">
        <v>14.55</v>
      </c>
      <c r="D96" s="289">
        <v>23.42</v>
      </c>
      <c r="E96" s="224">
        <f t="shared" si="6"/>
        <v>37.97</v>
      </c>
    </row>
    <row r="97" spans="1:5" x14ac:dyDescent="0.25">
      <c r="A97" s="49"/>
      <c r="B97" s="254" t="s">
        <v>346</v>
      </c>
      <c r="C97" s="388">
        <v>11.89</v>
      </c>
      <c r="D97" s="289">
        <v>23.42</v>
      </c>
      <c r="E97" s="224">
        <f t="shared" si="6"/>
        <v>35.31</v>
      </c>
    </row>
    <row r="98" spans="1:5" x14ac:dyDescent="0.25">
      <c r="A98" s="49"/>
      <c r="B98" s="254" t="s">
        <v>347</v>
      </c>
      <c r="C98" s="388">
        <v>12.75</v>
      </c>
      <c r="D98" s="289">
        <v>23.42</v>
      </c>
      <c r="E98" s="224">
        <f t="shared" si="6"/>
        <v>36.17</v>
      </c>
    </row>
    <row r="99" spans="1:5" x14ac:dyDescent="0.25">
      <c r="A99" s="49"/>
      <c r="B99" s="254" t="s">
        <v>348</v>
      </c>
      <c r="C99" s="388">
        <v>15.4</v>
      </c>
      <c r="D99" s="289">
        <v>23.42</v>
      </c>
      <c r="E99" s="224">
        <f t="shared" si="6"/>
        <v>38.82</v>
      </c>
    </row>
    <row r="100" spans="1:5" x14ac:dyDescent="0.25">
      <c r="A100" s="49"/>
      <c r="B100" s="254" t="s">
        <v>349</v>
      </c>
      <c r="C100" s="388">
        <v>13.12</v>
      </c>
      <c r="D100" s="289">
        <v>23.42</v>
      </c>
      <c r="E100" s="224">
        <f t="shared" si="6"/>
        <v>36.54</v>
      </c>
    </row>
    <row r="101" spans="1:5" x14ac:dyDescent="0.25">
      <c r="A101" s="49"/>
      <c r="B101" s="254" t="s">
        <v>350</v>
      </c>
      <c r="C101" s="388">
        <v>14.05</v>
      </c>
      <c r="D101" s="289">
        <v>23.42</v>
      </c>
      <c r="E101" s="224">
        <f t="shared" si="6"/>
        <v>37.47</v>
      </c>
    </row>
    <row r="102" spans="1:5" x14ac:dyDescent="0.25">
      <c r="A102" s="49"/>
      <c r="B102" s="121" t="s">
        <v>1137</v>
      </c>
      <c r="C102" s="388"/>
      <c r="D102" s="289"/>
      <c r="E102" s="224"/>
    </row>
    <row r="103" spans="1:5" x14ac:dyDescent="0.25">
      <c r="A103" s="49"/>
      <c r="B103" s="254" t="s">
        <v>680</v>
      </c>
      <c r="C103" s="388">
        <v>24.8</v>
      </c>
      <c r="D103" s="289">
        <v>23.42</v>
      </c>
      <c r="E103" s="224">
        <f>C103+D103</f>
        <v>48.22</v>
      </c>
    </row>
    <row r="104" spans="1:5" ht="25.5" x14ac:dyDescent="0.25">
      <c r="A104" s="456" t="s">
        <v>1138</v>
      </c>
      <c r="B104" s="457" t="s">
        <v>1139</v>
      </c>
      <c r="C104" s="388">
        <v>4.4800000000000004</v>
      </c>
      <c r="D104" s="289">
        <v>14.84</v>
      </c>
      <c r="E104" s="224">
        <f>C104+D104</f>
        <v>19.32</v>
      </c>
    </row>
    <row r="105" spans="1:5" ht="25.5" x14ac:dyDescent="0.25">
      <c r="A105" s="456" t="s">
        <v>1138</v>
      </c>
      <c r="B105" s="457" t="s">
        <v>1140</v>
      </c>
      <c r="C105" s="388">
        <v>9.76</v>
      </c>
      <c r="D105" s="289">
        <v>8.5299999999999994</v>
      </c>
      <c r="E105" s="224">
        <f>C105+D105</f>
        <v>18.29</v>
      </c>
    </row>
    <row r="106" spans="1:5" ht="25.5" x14ac:dyDescent="0.25">
      <c r="A106" s="456" t="s">
        <v>1141</v>
      </c>
      <c r="B106" s="457" t="s">
        <v>1142</v>
      </c>
      <c r="C106" s="388"/>
      <c r="D106" s="289"/>
      <c r="E106" s="224"/>
    </row>
    <row r="107" spans="1:5" ht="15.75" x14ac:dyDescent="0.25">
      <c r="A107" s="456"/>
      <c r="B107" s="252" t="s">
        <v>635</v>
      </c>
      <c r="C107" s="388">
        <v>16.64</v>
      </c>
      <c r="D107" s="289">
        <v>20.41</v>
      </c>
      <c r="E107" s="224">
        <f t="shared" ref="E107" si="7">C107+D107</f>
        <v>37.049999999999997</v>
      </c>
    </row>
    <row r="108" spans="1:5" ht="15.75" x14ac:dyDescent="0.25">
      <c r="A108" s="456"/>
      <c r="B108" s="254" t="s">
        <v>639</v>
      </c>
      <c r="C108" s="388">
        <v>36.72</v>
      </c>
      <c r="D108" s="388">
        <v>20.41</v>
      </c>
      <c r="E108" s="389">
        <f>C108+D108</f>
        <v>57.129999999999995</v>
      </c>
    </row>
    <row r="109" spans="1:5" ht="15" customHeight="1" x14ac:dyDescent="0.25">
      <c r="A109" s="456"/>
      <c r="B109" s="254" t="s">
        <v>640</v>
      </c>
      <c r="C109" s="388">
        <v>19.03</v>
      </c>
      <c r="D109" s="388">
        <v>20.41</v>
      </c>
      <c r="E109" s="389">
        <f>C109+D109</f>
        <v>39.44</v>
      </c>
    </row>
    <row r="110" spans="1:5" ht="15.75" x14ac:dyDescent="0.25">
      <c r="A110" s="221">
        <v>6</v>
      </c>
      <c r="B110" s="462" t="s">
        <v>1143</v>
      </c>
      <c r="C110" s="441"/>
      <c r="D110" s="441"/>
      <c r="E110" s="463"/>
    </row>
    <row r="111" spans="1:5" ht="30.75" customHeight="1" x14ac:dyDescent="0.25">
      <c r="A111" s="456" t="s">
        <v>858</v>
      </c>
      <c r="B111" s="457" t="s">
        <v>1144</v>
      </c>
      <c r="C111" s="388">
        <v>0.26</v>
      </c>
      <c r="D111" s="388">
        <v>11.15</v>
      </c>
      <c r="E111" s="389">
        <f>C111+D111</f>
        <v>11.41</v>
      </c>
    </row>
    <row r="112" spans="1:5" ht="27" customHeight="1" x14ac:dyDescent="0.25">
      <c r="A112" s="454" t="s">
        <v>859</v>
      </c>
      <c r="B112" s="450" t="s">
        <v>1145</v>
      </c>
      <c r="C112" s="388">
        <v>0.21</v>
      </c>
      <c r="D112" s="390">
        <v>7.44</v>
      </c>
      <c r="E112" s="390">
        <f>C112+D112</f>
        <v>7.65</v>
      </c>
    </row>
    <row r="113" spans="1:5" ht="15.75" x14ac:dyDescent="0.25">
      <c r="A113" s="454" t="s">
        <v>860</v>
      </c>
      <c r="B113" s="450" t="s">
        <v>1146</v>
      </c>
      <c r="C113" s="388">
        <v>0.18</v>
      </c>
      <c r="D113" s="388">
        <v>8.68</v>
      </c>
      <c r="E113" s="389">
        <f>C113+D113</f>
        <v>8.86</v>
      </c>
    </row>
    <row r="114" spans="1:5" ht="30" customHeight="1" x14ac:dyDescent="0.25">
      <c r="A114" s="454" t="s">
        <v>1147</v>
      </c>
      <c r="B114" s="450" t="s">
        <v>1148</v>
      </c>
      <c r="C114" s="388">
        <v>8.82</v>
      </c>
      <c r="D114" s="388">
        <v>14.87</v>
      </c>
      <c r="E114" s="389">
        <f t="shared" ref="E114" si="8">C114+D114</f>
        <v>23.689999999999998</v>
      </c>
    </row>
    <row r="115" spans="1:5" ht="15.75" x14ac:dyDescent="0.25">
      <c r="A115" s="458" t="s">
        <v>507</v>
      </c>
      <c r="B115" s="453" t="s">
        <v>1149</v>
      </c>
      <c r="C115" s="459"/>
      <c r="D115" s="459"/>
      <c r="E115" s="461"/>
    </row>
    <row r="116" spans="1:5" ht="43.5" customHeight="1" x14ac:dyDescent="0.25">
      <c r="A116" s="454" t="s">
        <v>1150</v>
      </c>
      <c r="B116" s="450" t="s">
        <v>1151</v>
      </c>
      <c r="C116" s="174"/>
      <c r="D116" s="201"/>
      <c r="E116" s="224"/>
    </row>
    <row r="117" spans="1:5" ht="23.25" customHeight="1" x14ac:dyDescent="0.25">
      <c r="A117" s="49"/>
      <c r="B117" s="255" t="s">
        <v>636</v>
      </c>
      <c r="C117" s="388">
        <v>1.99</v>
      </c>
      <c r="D117" s="289">
        <v>19.16</v>
      </c>
      <c r="E117" s="250">
        <f>C117+D117</f>
        <v>21.15</v>
      </c>
    </row>
    <row r="118" spans="1:5" ht="17.25" customHeight="1" x14ac:dyDescent="0.25">
      <c r="A118" s="49"/>
      <c r="B118" s="121" t="s">
        <v>637</v>
      </c>
      <c r="C118" s="388">
        <v>1.68</v>
      </c>
      <c r="D118" s="289">
        <v>19.16</v>
      </c>
      <c r="E118" s="250">
        <f>C118+D118</f>
        <v>20.84</v>
      </c>
    </row>
    <row r="119" spans="1:5" ht="21.75" customHeight="1" x14ac:dyDescent="0.25">
      <c r="A119" s="49"/>
      <c r="B119" s="121" t="s">
        <v>638</v>
      </c>
      <c r="C119" s="388">
        <v>2.58</v>
      </c>
      <c r="D119" s="289">
        <v>19.16</v>
      </c>
      <c r="E119" s="250">
        <f>C119+D119</f>
        <v>21.740000000000002</v>
      </c>
    </row>
    <row r="120" spans="1:5" ht="30.75" customHeight="1" x14ac:dyDescent="0.25">
      <c r="A120" s="454" t="s">
        <v>1152</v>
      </c>
      <c r="B120" s="450" t="s">
        <v>1153</v>
      </c>
      <c r="C120" s="388"/>
      <c r="D120" s="289"/>
      <c r="E120" s="250"/>
    </row>
    <row r="121" spans="1:5" ht="18" customHeight="1" x14ac:dyDescent="0.25">
      <c r="A121" s="32"/>
      <c r="B121" s="255" t="s">
        <v>636</v>
      </c>
      <c r="C121" s="388">
        <v>1.94</v>
      </c>
      <c r="D121" s="289">
        <v>19.59</v>
      </c>
      <c r="E121" s="250">
        <f>C121+D121</f>
        <v>21.53</v>
      </c>
    </row>
    <row r="122" spans="1:5" x14ac:dyDescent="0.25">
      <c r="A122" s="32"/>
      <c r="B122" s="121" t="s">
        <v>637</v>
      </c>
      <c r="C122" s="388">
        <v>1.66</v>
      </c>
      <c r="D122" s="289">
        <v>19.59</v>
      </c>
      <c r="E122" s="250">
        <f>C122+D122</f>
        <v>21.25</v>
      </c>
    </row>
    <row r="123" spans="1:5" x14ac:dyDescent="0.25">
      <c r="A123" s="32"/>
      <c r="B123" s="121" t="s">
        <v>638</v>
      </c>
      <c r="C123" s="388">
        <v>2.56</v>
      </c>
      <c r="D123" s="289">
        <v>19.59</v>
      </c>
      <c r="E123" s="250">
        <f>C123+D123</f>
        <v>22.15</v>
      </c>
    </row>
    <row r="124" spans="1:5" x14ac:dyDescent="0.25">
      <c r="A124" s="285"/>
      <c r="B124" s="285"/>
      <c r="C124" s="284"/>
      <c r="D124" s="460"/>
      <c r="E124" s="264"/>
    </row>
    <row r="125" spans="1:5" x14ac:dyDescent="0.25">
      <c r="A125" s="4"/>
      <c r="B125" s="35" t="s">
        <v>38</v>
      </c>
      <c r="C125" s="439"/>
      <c r="D125" s="439" t="s">
        <v>645</v>
      </c>
      <c r="E125" s="439"/>
    </row>
  </sheetData>
  <mergeCells count="5">
    <mergeCell ref="C2:E2"/>
    <mergeCell ref="A7:E7"/>
    <mergeCell ref="A8:E8"/>
    <mergeCell ref="B11:E11"/>
    <mergeCell ref="B17:E17"/>
  </mergeCells>
  <printOptions horizontalCentered="1"/>
  <pageMargins left="0" right="0" top="0" bottom="0" header="0.31496062992125984" footer="0.31496062992125984"/>
  <pageSetup paperSize="9" scale="55" fitToHeight="0" orientation="portrait" r:id="rId1"/>
  <rowBreaks count="1" manualBreakCount="1">
    <brk id="70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Normal="100" zoomScaleSheetLayoutView="100" workbookViewId="0">
      <selection activeCell="A12" sqref="A12:A21"/>
    </sheetView>
  </sheetViews>
  <sheetFormatPr defaultColWidth="9.140625" defaultRowHeight="15" x14ac:dyDescent="0.25"/>
  <cols>
    <col min="1" max="1" width="9.85546875" style="4" customWidth="1"/>
    <col min="2" max="2" width="55.5703125" style="4" customWidth="1"/>
    <col min="3" max="3" width="22.85546875" style="4" customWidth="1"/>
    <col min="4" max="4" width="20.5703125" style="4" customWidth="1"/>
    <col min="5" max="5" width="20.7109375" style="4" customWidth="1"/>
    <col min="6" max="16384" width="9.140625" style="4"/>
  </cols>
  <sheetData>
    <row r="1" spans="1:5" ht="18.75" x14ac:dyDescent="0.3">
      <c r="C1" s="96"/>
      <c r="D1" s="351"/>
      <c r="E1" s="351" t="s">
        <v>0</v>
      </c>
    </row>
    <row r="2" spans="1:5" ht="18.75" x14ac:dyDescent="0.3">
      <c r="B2" s="216"/>
      <c r="C2" s="485" t="s">
        <v>35</v>
      </c>
      <c r="D2" s="485"/>
      <c r="E2" s="485"/>
    </row>
    <row r="3" spans="1:5" ht="18.75" x14ac:dyDescent="0.3">
      <c r="C3" s="96"/>
      <c r="D3" s="351"/>
      <c r="E3" s="351" t="s">
        <v>1</v>
      </c>
    </row>
    <row r="4" spans="1:5" ht="18.75" x14ac:dyDescent="0.3">
      <c r="C4" s="96"/>
      <c r="D4" s="351"/>
      <c r="E4" s="351" t="s">
        <v>567</v>
      </c>
    </row>
    <row r="5" spans="1:5" ht="18.75" x14ac:dyDescent="0.3">
      <c r="C5" s="96"/>
      <c r="D5" s="351"/>
      <c r="E5" s="375" t="s">
        <v>1171</v>
      </c>
    </row>
    <row r="7" spans="1:5" x14ac:dyDescent="0.25">
      <c r="A7" s="492" t="s">
        <v>2</v>
      </c>
      <c r="B7" s="492"/>
      <c r="C7" s="492"/>
      <c r="D7" s="492"/>
      <c r="E7" s="492"/>
    </row>
    <row r="8" spans="1:5" ht="33" customHeight="1" x14ac:dyDescent="0.25">
      <c r="A8" s="504" t="s">
        <v>1175</v>
      </c>
      <c r="B8" s="504"/>
      <c r="C8" s="504"/>
      <c r="D8" s="504"/>
      <c r="E8" s="504"/>
    </row>
    <row r="9" spans="1:5" ht="111" customHeight="1" x14ac:dyDescent="0.25">
      <c r="A9" s="1" t="s">
        <v>5</v>
      </c>
      <c r="B9" s="33" t="s">
        <v>6</v>
      </c>
      <c r="C9" s="34" t="s">
        <v>438</v>
      </c>
      <c r="D9" s="180" t="s">
        <v>978</v>
      </c>
      <c r="E9" s="60" t="s">
        <v>440</v>
      </c>
    </row>
    <row r="10" spans="1:5" x14ac:dyDescent="0.25">
      <c r="A10" s="65">
        <v>1</v>
      </c>
      <c r="B10" s="66">
        <v>2</v>
      </c>
      <c r="C10" s="67">
        <v>3</v>
      </c>
      <c r="D10" s="64">
        <v>4</v>
      </c>
      <c r="E10" s="67">
        <v>5</v>
      </c>
    </row>
    <row r="11" spans="1:5" ht="15.75" x14ac:dyDescent="0.25">
      <c r="A11" s="442" t="s">
        <v>1061</v>
      </c>
      <c r="B11" s="443" t="s">
        <v>1062</v>
      </c>
      <c r="C11" s="247">
        <v>0.03</v>
      </c>
      <c r="D11" s="247">
        <v>2.11</v>
      </c>
      <c r="E11" s="247">
        <f>C11+D11</f>
        <v>2.1399999999999997</v>
      </c>
    </row>
    <row r="12" spans="1:5" ht="45.75" customHeight="1" x14ac:dyDescent="0.25">
      <c r="A12" s="442" t="s">
        <v>1063</v>
      </c>
      <c r="B12" s="444" t="s">
        <v>1064</v>
      </c>
      <c r="C12" s="68"/>
      <c r="D12" s="201"/>
      <c r="E12" s="174"/>
    </row>
    <row r="13" spans="1:5" ht="47.25" x14ac:dyDescent="0.25">
      <c r="A13" s="469" t="s">
        <v>41</v>
      </c>
      <c r="B13" s="446" t="s">
        <v>1065</v>
      </c>
      <c r="C13" s="201">
        <v>1.08</v>
      </c>
      <c r="D13" s="201">
        <v>7.45</v>
      </c>
      <c r="E13" s="174">
        <f t="shared" ref="E13:E21" si="0">C13+D13</f>
        <v>8.5300000000000011</v>
      </c>
    </row>
    <row r="14" spans="1:5" ht="45.75" customHeight="1" x14ac:dyDescent="0.25">
      <c r="A14" s="445" t="s">
        <v>1176</v>
      </c>
      <c r="B14" s="446" t="s">
        <v>1066</v>
      </c>
      <c r="C14" s="201">
        <v>1.1000000000000001</v>
      </c>
      <c r="D14" s="201">
        <v>7.45</v>
      </c>
      <c r="E14" s="174">
        <f t="shared" si="0"/>
        <v>8.5500000000000007</v>
      </c>
    </row>
    <row r="15" spans="1:5" ht="31.5" x14ac:dyDescent="0.25">
      <c r="A15" s="445" t="s">
        <v>634</v>
      </c>
      <c r="B15" s="447" t="s">
        <v>1067</v>
      </c>
      <c r="C15" s="201">
        <v>1.08</v>
      </c>
      <c r="D15" s="201">
        <v>7.45</v>
      </c>
      <c r="E15" s="174">
        <f t="shared" si="0"/>
        <v>8.5300000000000011</v>
      </c>
    </row>
    <row r="16" spans="1:5" ht="94.5" x14ac:dyDescent="0.25">
      <c r="A16" s="470" t="s">
        <v>1087</v>
      </c>
      <c r="B16" s="447" t="s">
        <v>1068</v>
      </c>
      <c r="C16" s="201">
        <v>1.1000000000000001</v>
      </c>
      <c r="D16" s="201">
        <v>7.45</v>
      </c>
      <c r="E16" s="174">
        <f t="shared" si="0"/>
        <v>8.5500000000000007</v>
      </c>
    </row>
    <row r="17" spans="1:5" ht="47.25" x14ac:dyDescent="0.25">
      <c r="A17" s="471" t="s">
        <v>1069</v>
      </c>
      <c r="B17" s="448" t="s">
        <v>1070</v>
      </c>
      <c r="C17" s="201">
        <v>17.89</v>
      </c>
      <c r="D17" s="201">
        <v>24.38</v>
      </c>
      <c r="E17" s="174">
        <f t="shared" si="0"/>
        <v>42.269999999999996</v>
      </c>
    </row>
    <row r="18" spans="1:5" ht="47.25" x14ac:dyDescent="0.25">
      <c r="A18" s="472" t="s">
        <v>1071</v>
      </c>
      <c r="B18" s="448" t="s">
        <v>1072</v>
      </c>
      <c r="C18" s="201">
        <v>0.12</v>
      </c>
      <c r="D18" s="201">
        <v>23.04</v>
      </c>
      <c r="E18" s="174">
        <f t="shared" si="0"/>
        <v>23.16</v>
      </c>
    </row>
    <row r="19" spans="1:5" ht="47.25" x14ac:dyDescent="0.25">
      <c r="A19" s="473" t="s">
        <v>1073</v>
      </c>
      <c r="B19" s="448" t="s">
        <v>1074</v>
      </c>
      <c r="C19" s="201">
        <v>0.12</v>
      </c>
      <c r="D19" s="201">
        <v>27.66</v>
      </c>
      <c r="E19" s="174">
        <f t="shared" si="0"/>
        <v>27.78</v>
      </c>
    </row>
    <row r="20" spans="1:5" ht="47.25" x14ac:dyDescent="0.25">
      <c r="A20" s="474" t="s">
        <v>1075</v>
      </c>
      <c r="B20" s="448" t="s">
        <v>1076</v>
      </c>
      <c r="C20" s="201">
        <v>0.12</v>
      </c>
      <c r="D20" s="201">
        <v>33.19</v>
      </c>
      <c r="E20" s="174">
        <f t="shared" si="0"/>
        <v>33.309999999999995</v>
      </c>
    </row>
    <row r="21" spans="1:5" ht="47.25" x14ac:dyDescent="0.25">
      <c r="A21" s="474" t="s">
        <v>1077</v>
      </c>
      <c r="B21" s="448" t="s">
        <v>1078</v>
      </c>
      <c r="C21" s="201">
        <v>0.12</v>
      </c>
      <c r="D21" s="201">
        <v>66.38</v>
      </c>
      <c r="E21" s="174">
        <f t="shared" si="0"/>
        <v>66.5</v>
      </c>
    </row>
    <row r="22" spans="1:5" x14ac:dyDescent="0.25">
      <c r="C22" s="120"/>
      <c r="D22" s="120"/>
    </row>
    <row r="23" spans="1:5" x14ac:dyDescent="0.25">
      <c r="B23" s="36" t="s">
        <v>38</v>
      </c>
      <c r="C23" s="120"/>
      <c r="D23" s="120"/>
      <c r="E23" s="4" t="s">
        <v>661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17"/>
  <sheetViews>
    <sheetView view="pageBreakPreview" zoomScale="60" zoomScaleNormal="100" workbookViewId="0">
      <selection activeCell="D11" sqref="D11"/>
    </sheetView>
  </sheetViews>
  <sheetFormatPr defaultColWidth="9.140625" defaultRowHeight="18.75" x14ac:dyDescent="0.3"/>
  <cols>
    <col min="1" max="1" width="6.5703125" style="53" customWidth="1"/>
    <col min="2" max="2" width="58.140625" style="53" customWidth="1"/>
    <col min="3" max="3" width="20.28515625" style="53" customWidth="1"/>
    <col min="4" max="4" width="22.140625" style="96" customWidth="1"/>
    <col min="5" max="5" width="20" style="53" customWidth="1"/>
    <col min="6" max="16384" width="9.140625" style="53"/>
  </cols>
  <sheetData>
    <row r="1" spans="1:5" x14ac:dyDescent="0.3">
      <c r="A1" s="122"/>
      <c r="C1" s="96"/>
      <c r="D1" s="351"/>
      <c r="E1" s="351" t="s">
        <v>0</v>
      </c>
    </row>
    <row r="2" spans="1:5" x14ac:dyDescent="0.3">
      <c r="A2" s="122"/>
      <c r="B2" s="215"/>
      <c r="C2" s="485" t="s">
        <v>35</v>
      </c>
      <c r="D2" s="485"/>
      <c r="E2" s="485"/>
    </row>
    <row r="3" spans="1:5" x14ac:dyDescent="0.3">
      <c r="A3" s="122"/>
      <c r="C3" s="96"/>
      <c r="D3" s="351"/>
      <c r="E3" s="351" t="s">
        <v>1</v>
      </c>
    </row>
    <row r="4" spans="1:5" x14ac:dyDescent="0.3">
      <c r="A4" s="122"/>
      <c r="C4" s="96"/>
      <c r="D4" s="351"/>
      <c r="E4" s="351" t="s">
        <v>567</v>
      </c>
    </row>
    <row r="5" spans="1:5" x14ac:dyDescent="0.3">
      <c r="A5" s="122"/>
      <c r="C5" s="96"/>
      <c r="D5" s="351"/>
      <c r="E5" s="375" t="s">
        <v>1184</v>
      </c>
    </row>
    <row r="6" spans="1:5" x14ac:dyDescent="0.3">
      <c r="A6" s="122"/>
      <c r="B6" s="122"/>
      <c r="C6" s="122"/>
      <c r="D6" s="123"/>
      <c r="E6" s="122"/>
    </row>
    <row r="7" spans="1:5" x14ac:dyDescent="0.3">
      <c r="A7" s="505" t="s">
        <v>2</v>
      </c>
      <c r="B7" s="505"/>
      <c r="C7" s="505"/>
      <c r="D7" s="505"/>
      <c r="E7" s="505"/>
    </row>
    <row r="8" spans="1:5" ht="27.75" customHeight="1" x14ac:dyDescent="0.3">
      <c r="A8" s="497" t="s">
        <v>1186</v>
      </c>
      <c r="B8" s="497"/>
      <c r="C8" s="497"/>
      <c r="D8" s="497"/>
      <c r="E8" s="497"/>
    </row>
    <row r="9" spans="1:5" ht="75" x14ac:dyDescent="0.3">
      <c r="A9" s="71" t="s">
        <v>5</v>
      </c>
      <c r="B9" s="72" t="s">
        <v>6</v>
      </c>
      <c r="C9" s="73" t="s">
        <v>438</v>
      </c>
      <c r="D9" s="180" t="s">
        <v>978</v>
      </c>
      <c r="E9" s="74" t="s">
        <v>440</v>
      </c>
    </row>
    <row r="10" spans="1:5" x14ac:dyDescent="0.3">
      <c r="A10" s="124">
        <v>1</v>
      </c>
      <c r="B10" s="124">
        <v>2</v>
      </c>
      <c r="C10" s="125">
        <v>3</v>
      </c>
      <c r="D10" s="126">
        <v>4</v>
      </c>
      <c r="E10" s="127">
        <v>5</v>
      </c>
    </row>
    <row r="11" spans="1:5" ht="37.5" x14ac:dyDescent="0.3">
      <c r="A11" s="137">
        <v>1</v>
      </c>
      <c r="B11" s="52" t="s">
        <v>562</v>
      </c>
      <c r="C11" s="391">
        <v>3.56</v>
      </c>
      <c r="D11" s="130">
        <v>22.21</v>
      </c>
      <c r="E11" s="131">
        <f>D11+C11</f>
        <v>25.77</v>
      </c>
    </row>
    <row r="12" spans="1:5" ht="37.5" x14ac:dyDescent="0.3">
      <c r="A12" s="137">
        <v>2</v>
      </c>
      <c r="B12" s="52" t="s">
        <v>866</v>
      </c>
      <c r="C12" s="391">
        <v>1.91</v>
      </c>
      <c r="D12" s="130">
        <v>29.41</v>
      </c>
      <c r="E12" s="131">
        <f>D12+C12</f>
        <v>31.32</v>
      </c>
    </row>
    <row r="13" spans="1:5" ht="56.25" x14ac:dyDescent="0.3">
      <c r="A13" s="137">
        <v>3</v>
      </c>
      <c r="B13" s="52" t="s">
        <v>563</v>
      </c>
      <c r="C13" s="138" t="s">
        <v>564</v>
      </c>
      <c r="D13" s="130">
        <v>166.92</v>
      </c>
      <c r="E13" s="131"/>
    </row>
    <row r="14" spans="1:5" ht="37.5" x14ac:dyDescent="0.3">
      <c r="A14" s="137">
        <v>4</v>
      </c>
      <c r="B14" s="52" t="s">
        <v>565</v>
      </c>
      <c r="C14" s="97"/>
      <c r="D14" s="130">
        <v>21.01</v>
      </c>
      <c r="E14" s="131">
        <f t="shared" ref="E14" si="0">D14+C14</f>
        <v>21.01</v>
      </c>
    </row>
    <row r="17" spans="1:5" x14ac:dyDescent="0.3">
      <c r="A17" s="53" t="s">
        <v>37</v>
      </c>
      <c r="E17" s="53" t="s">
        <v>645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5"/>
  <sheetViews>
    <sheetView view="pageBreakPreview" topLeftCell="A31" zoomScale="60" zoomScaleNormal="100" workbookViewId="0">
      <selection activeCell="C48" sqref="C48:C62"/>
    </sheetView>
  </sheetViews>
  <sheetFormatPr defaultColWidth="9.140625" defaultRowHeight="15" x14ac:dyDescent="0.25"/>
  <cols>
    <col min="1" max="1" width="9.85546875" style="4" customWidth="1"/>
    <col min="2" max="2" width="81.85546875" style="4" customWidth="1"/>
    <col min="3" max="3" width="19.140625" style="4" customWidth="1"/>
    <col min="4" max="4" width="21.5703125" style="4" customWidth="1"/>
    <col min="5" max="5" width="18.140625" style="225" customWidth="1"/>
    <col min="6" max="16384" width="9.140625" style="4"/>
  </cols>
  <sheetData>
    <row r="1" spans="1:5" ht="18.75" x14ac:dyDescent="0.3">
      <c r="B1" s="219"/>
      <c r="C1" s="218"/>
      <c r="D1" s="218"/>
      <c r="E1" s="220" t="s">
        <v>0</v>
      </c>
    </row>
    <row r="2" spans="1:5" ht="18.75" x14ac:dyDescent="0.3">
      <c r="B2" s="506" t="s">
        <v>35</v>
      </c>
      <c r="C2" s="506"/>
      <c r="D2" s="506"/>
      <c r="E2" s="506"/>
    </row>
    <row r="3" spans="1:5" ht="18.75" x14ac:dyDescent="0.3">
      <c r="B3" s="219"/>
      <c r="C3" s="218"/>
      <c r="D3" s="218"/>
      <c r="E3" s="220" t="s">
        <v>1</v>
      </c>
    </row>
    <row r="4" spans="1:5" ht="18.75" x14ac:dyDescent="0.3">
      <c r="B4" s="219"/>
      <c r="C4" s="218"/>
      <c r="D4" s="218"/>
      <c r="E4" s="220" t="s">
        <v>567</v>
      </c>
    </row>
    <row r="5" spans="1:5" ht="18.75" x14ac:dyDescent="0.3">
      <c r="B5" s="219"/>
      <c r="D5" s="509" t="s">
        <v>1171</v>
      </c>
      <c r="E5" s="510"/>
    </row>
    <row r="7" spans="1:5" x14ac:dyDescent="0.25">
      <c r="A7" s="492" t="s">
        <v>2</v>
      </c>
      <c r="B7" s="492"/>
      <c r="C7" s="492"/>
      <c r="D7" s="492"/>
      <c r="E7" s="492"/>
    </row>
    <row r="8" spans="1:5" ht="15.75" customHeight="1" x14ac:dyDescent="0.25">
      <c r="A8" s="507" t="s">
        <v>1177</v>
      </c>
      <c r="B8" s="507"/>
      <c r="C8" s="507"/>
      <c r="D8" s="507"/>
      <c r="E8" s="507"/>
    </row>
    <row r="10" spans="1:5" ht="60" x14ac:dyDescent="0.25">
      <c r="A10" s="1" t="s">
        <v>5</v>
      </c>
      <c r="B10" s="33" t="s">
        <v>6</v>
      </c>
      <c r="C10" s="34" t="s">
        <v>438</v>
      </c>
      <c r="D10" s="180" t="s">
        <v>978</v>
      </c>
      <c r="E10" s="60" t="s">
        <v>440</v>
      </c>
    </row>
    <row r="11" spans="1:5" x14ac:dyDescent="0.25">
      <c r="A11" s="1">
        <v>1</v>
      </c>
      <c r="B11" s="2">
        <v>2</v>
      </c>
      <c r="C11" s="50">
        <v>3</v>
      </c>
      <c r="D11" s="50">
        <v>4</v>
      </c>
      <c r="E11" s="106">
        <v>5</v>
      </c>
    </row>
    <row r="12" spans="1:5" x14ac:dyDescent="0.25">
      <c r="A12" s="22" t="s">
        <v>39</v>
      </c>
      <c r="B12" s="23" t="s">
        <v>40</v>
      </c>
      <c r="C12" s="51"/>
      <c r="D12" s="51"/>
      <c r="E12" s="221"/>
    </row>
    <row r="13" spans="1:5" ht="18.75" customHeight="1" x14ac:dyDescent="0.25">
      <c r="A13" s="22" t="s">
        <v>41</v>
      </c>
      <c r="B13" s="23" t="s">
        <v>42</v>
      </c>
      <c r="C13" s="51"/>
      <c r="D13" s="51"/>
      <c r="E13" s="221"/>
    </row>
    <row r="14" spans="1:5" x14ac:dyDescent="0.25">
      <c r="A14" s="22" t="s">
        <v>104</v>
      </c>
      <c r="B14" s="23" t="s">
        <v>105</v>
      </c>
      <c r="C14" s="51"/>
      <c r="D14" s="51"/>
      <c r="E14" s="221"/>
    </row>
    <row r="15" spans="1:5" x14ac:dyDescent="0.25">
      <c r="A15" s="10" t="s">
        <v>43</v>
      </c>
      <c r="B15" s="11" t="s">
        <v>44</v>
      </c>
      <c r="C15" s="188">
        <v>0.26</v>
      </c>
      <c r="D15" s="360">
        <v>24.74</v>
      </c>
      <c r="E15" s="222">
        <f>C15+D15</f>
        <v>25</v>
      </c>
    </row>
    <row r="16" spans="1:5" x14ac:dyDescent="0.25">
      <c r="A16" s="10" t="s">
        <v>45</v>
      </c>
      <c r="B16" s="11" t="s">
        <v>46</v>
      </c>
      <c r="C16" s="188"/>
      <c r="D16" s="360"/>
      <c r="E16" s="222"/>
    </row>
    <row r="17" spans="1:5" x14ac:dyDescent="0.25">
      <c r="A17" s="10" t="s">
        <v>47</v>
      </c>
      <c r="B17" s="11" t="s">
        <v>48</v>
      </c>
      <c r="C17" s="188">
        <v>0.26</v>
      </c>
      <c r="D17" s="360">
        <v>24.74</v>
      </c>
      <c r="E17" s="222">
        <f t="shared" ref="E17:E63" si="0">C17+D17</f>
        <v>25</v>
      </c>
    </row>
    <row r="18" spans="1:5" x14ac:dyDescent="0.25">
      <c r="A18" s="10" t="s">
        <v>49</v>
      </c>
      <c r="B18" s="11" t="s">
        <v>50</v>
      </c>
      <c r="C18" s="188">
        <v>0.26</v>
      </c>
      <c r="D18" s="360">
        <v>37.11</v>
      </c>
      <c r="E18" s="222">
        <f t="shared" si="0"/>
        <v>37.369999999999997</v>
      </c>
    </row>
    <row r="19" spans="1:5" x14ac:dyDescent="0.25">
      <c r="A19" s="12" t="s">
        <v>51</v>
      </c>
      <c r="B19" s="13" t="s">
        <v>52</v>
      </c>
      <c r="C19" s="188">
        <v>0.26</v>
      </c>
      <c r="D19" s="360">
        <v>24.74</v>
      </c>
      <c r="E19" s="222">
        <f t="shared" si="0"/>
        <v>25</v>
      </c>
    </row>
    <row r="20" spans="1:5" ht="28.5" x14ac:dyDescent="0.25">
      <c r="A20" s="25" t="s">
        <v>102</v>
      </c>
      <c r="B20" s="26" t="s">
        <v>103</v>
      </c>
      <c r="C20" s="392"/>
      <c r="D20" s="57"/>
      <c r="E20" s="223"/>
    </row>
    <row r="21" spans="1:5" x14ac:dyDescent="0.25">
      <c r="A21" s="10" t="s">
        <v>53</v>
      </c>
      <c r="B21" s="11" t="s">
        <v>54</v>
      </c>
      <c r="C21" s="188">
        <v>0.26</v>
      </c>
      <c r="D21" s="360">
        <v>24.74</v>
      </c>
      <c r="E21" s="222">
        <f t="shared" si="0"/>
        <v>25</v>
      </c>
    </row>
    <row r="22" spans="1:5" x14ac:dyDescent="0.25">
      <c r="A22" s="10" t="s">
        <v>55</v>
      </c>
      <c r="B22" s="11" t="s">
        <v>56</v>
      </c>
      <c r="C22" s="188">
        <v>0.26</v>
      </c>
      <c r="D22" s="360">
        <v>37.11</v>
      </c>
      <c r="E22" s="222">
        <f t="shared" si="0"/>
        <v>37.369999999999997</v>
      </c>
    </row>
    <row r="23" spans="1:5" x14ac:dyDescent="0.25">
      <c r="A23" s="10" t="s">
        <v>57</v>
      </c>
      <c r="B23" s="11" t="s">
        <v>58</v>
      </c>
      <c r="C23" s="188">
        <v>9.48</v>
      </c>
      <c r="D23" s="360">
        <v>24.74</v>
      </c>
      <c r="E23" s="222">
        <f t="shared" si="0"/>
        <v>34.22</v>
      </c>
    </row>
    <row r="24" spans="1:5" x14ac:dyDescent="0.25">
      <c r="A24" s="10" t="s">
        <v>57</v>
      </c>
      <c r="B24" s="11" t="s">
        <v>805</v>
      </c>
      <c r="C24" s="393">
        <v>28.13</v>
      </c>
      <c r="D24" s="224">
        <v>24.74</v>
      </c>
      <c r="E24" s="222">
        <f t="shared" si="0"/>
        <v>52.87</v>
      </c>
    </row>
    <row r="25" spans="1:5" x14ac:dyDescent="0.25">
      <c r="A25" s="10" t="s">
        <v>59</v>
      </c>
      <c r="B25" s="11" t="s">
        <v>60</v>
      </c>
      <c r="C25" s="188">
        <v>9.48</v>
      </c>
      <c r="D25" s="360">
        <v>74.23</v>
      </c>
      <c r="E25" s="222">
        <f t="shared" si="0"/>
        <v>83.710000000000008</v>
      </c>
    </row>
    <row r="26" spans="1:5" x14ac:dyDescent="0.25">
      <c r="A26" s="10" t="s">
        <v>61</v>
      </c>
      <c r="B26" s="11" t="s">
        <v>62</v>
      </c>
      <c r="C26" s="188">
        <v>22.63</v>
      </c>
      <c r="D26" s="360">
        <v>113.72</v>
      </c>
      <c r="E26" s="222">
        <f t="shared" si="0"/>
        <v>136.35</v>
      </c>
    </row>
    <row r="27" spans="1:5" x14ac:dyDescent="0.25">
      <c r="A27" s="24" t="s">
        <v>100</v>
      </c>
      <c r="B27" s="21" t="s">
        <v>101</v>
      </c>
      <c r="C27" s="392"/>
      <c r="D27" s="57"/>
      <c r="E27" s="223"/>
    </row>
    <row r="28" spans="1:5" x14ac:dyDescent="0.25">
      <c r="A28" s="14" t="s">
        <v>63</v>
      </c>
      <c r="B28" s="11" t="s">
        <v>64</v>
      </c>
      <c r="C28" s="188"/>
      <c r="D28" s="58"/>
      <c r="E28" s="222"/>
    </row>
    <row r="29" spans="1:5" x14ac:dyDescent="0.25">
      <c r="A29" s="14" t="s">
        <v>65</v>
      </c>
      <c r="B29" s="11" t="s">
        <v>48</v>
      </c>
      <c r="C29" s="188">
        <v>0.26</v>
      </c>
      <c r="D29" s="360">
        <v>24.74</v>
      </c>
      <c r="E29" s="222">
        <f t="shared" si="0"/>
        <v>25</v>
      </c>
    </row>
    <row r="30" spans="1:5" x14ac:dyDescent="0.25">
      <c r="A30" s="15" t="s">
        <v>66</v>
      </c>
      <c r="B30" s="11" t="s">
        <v>50</v>
      </c>
      <c r="C30" s="188">
        <v>0.26</v>
      </c>
      <c r="D30" s="360">
        <v>37.11</v>
      </c>
      <c r="E30" s="222">
        <f t="shared" si="0"/>
        <v>37.369999999999997</v>
      </c>
    </row>
    <row r="31" spans="1:5" x14ac:dyDescent="0.25">
      <c r="A31" s="10" t="s">
        <v>67</v>
      </c>
      <c r="B31" s="11" t="s">
        <v>68</v>
      </c>
      <c r="C31" s="188"/>
      <c r="D31" s="360"/>
      <c r="E31" s="222"/>
    </row>
    <row r="32" spans="1:5" x14ac:dyDescent="0.25">
      <c r="A32" s="10" t="s">
        <v>69</v>
      </c>
      <c r="B32" s="11" t="s">
        <v>48</v>
      </c>
      <c r="C32" s="188">
        <v>0.26</v>
      </c>
      <c r="D32" s="360">
        <v>24.74</v>
      </c>
      <c r="E32" s="222">
        <f t="shared" si="0"/>
        <v>25</v>
      </c>
    </row>
    <row r="33" spans="1:5" x14ac:dyDescent="0.25">
      <c r="A33" s="10" t="s">
        <v>70</v>
      </c>
      <c r="B33" s="11" t="s">
        <v>50</v>
      </c>
      <c r="C33" s="188">
        <v>0.26</v>
      </c>
      <c r="D33" s="360">
        <v>33.11</v>
      </c>
      <c r="E33" s="222">
        <f t="shared" si="0"/>
        <v>33.369999999999997</v>
      </c>
    </row>
    <row r="34" spans="1:5" x14ac:dyDescent="0.25">
      <c r="A34" s="10" t="s">
        <v>71</v>
      </c>
      <c r="B34" s="11" t="s">
        <v>72</v>
      </c>
      <c r="C34" s="188"/>
      <c r="D34" s="360"/>
      <c r="E34" s="222"/>
    </row>
    <row r="35" spans="1:5" x14ac:dyDescent="0.25">
      <c r="A35" s="10" t="s">
        <v>73</v>
      </c>
      <c r="B35" s="11" t="s">
        <v>48</v>
      </c>
      <c r="C35" s="188">
        <v>0.26</v>
      </c>
      <c r="D35" s="360">
        <v>24.74</v>
      </c>
      <c r="E35" s="222">
        <f t="shared" si="0"/>
        <v>25</v>
      </c>
    </row>
    <row r="36" spans="1:5" x14ac:dyDescent="0.25">
      <c r="A36" s="10" t="s">
        <v>74</v>
      </c>
      <c r="B36" s="11" t="s">
        <v>50</v>
      </c>
      <c r="C36" s="188">
        <v>0.26</v>
      </c>
      <c r="D36" s="360">
        <v>37.11</v>
      </c>
      <c r="E36" s="222">
        <f t="shared" si="0"/>
        <v>37.369999999999997</v>
      </c>
    </row>
    <row r="37" spans="1:5" x14ac:dyDescent="0.25">
      <c r="A37" s="10" t="s">
        <v>75</v>
      </c>
      <c r="B37" s="11" t="s">
        <v>76</v>
      </c>
      <c r="C37" s="188">
        <v>0.26</v>
      </c>
      <c r="D37" s="360">
        <v>24.74</v>
      </c>
      <c r="E37" s="222">
        <f t="shared" si="0"/>
        <v>25</v>
      </c>
    </row>
    <row r="38" spans="1:5" x14ac:dyDescent="0.25">
      <c r="A38" s="16" t="s">
        <v>77</v>
      </c>
      <c r="B38" s="13" t="s">
        <v>483</v>
      </c>
      <c r="C38" s="188">
        <v>0.26</v>
      </c>
      <c r="D38" s="360">
        <v>37.11</v>
      </c>
      <c r="E38" s="222">
        <f t="shared" si="0"/>
        <v>37.369999999999997</v>
      </c>
    </row>
    <row r="39" spans="1:5" x14ac:dyDescent="0.25">
      <c r="A39" s="16" t="s">
        <v>78</v>
      </c>
      <c r="B39" s="13" t="s">
        <v>79</v>
      </c>
      <c r="C39" s="188">
        <v>0.26</v>
      </c>
      <c r="D39" s="360">
        <v>37.11</v>
      </c>
      <c r="E39" s="222">
        <f t="shared" si="0"/>
        <v>37.369999999999997</v>
      </c>
    </row>
    <row r="40" spans="1:5" x14ac:dyDescent="0.25">
      <c r="A40" s="16" t="s">
        <v>80</v>
      </c>
      <c r="B40" s="17" t="s">
        <v>81</v>
      </c>
      <c r="C40" s="188">
        <v>0.26</v>
      </c>
      <c r="D40" s="360">
        <v>24.74</v>
      </c>
      <c r="E40" s="222">
        <f t="shared" si="0"/>
        <v>25</v>
      </c>
    </row>
    <row r="41" spans="1:5" x14ac:dyDescent="0.25">
      <c r="A41" s="10" t="s">
        <v>82</v>
      </c>
      <c r="B41" s="11" t="s">
        <v>83</v>
      </c>
      <c r="C41" s="188">
        <v>0.26</v>
      </c>
      <c r="D41" s="360">
        <v>24.74</v>
      </c>
      <c r="E41" s="222">
        <f t="shared" si="0"/>
        <v>25</v>
      </c>
    </row>
    <row r="42" spans="1:5" x14ac:dyDescent="0.25">
      <c r="A42" s="10" t="s">
        <v>84</v>
      </c>
      <c r="B42" s="11" t="s">
        <v>85</v>
      </c>
      <c r="C42" s="188">
        <v>0.26</v>
      </c>
      <c r="D42" s="360">
        <v>37.11</v>
      </c>
      <c r="E42" s="222">
        <f t="shared" si="0"/>
        <v>37.369999999999997</v>
      </c>
    </row>
    <row r="43" spans="1:5" x14ac:dyDescent="0.25">
      <c r="A43" s="10" t="s">
        <v>86</v>
      </c>
      <c r="B43" s="11" t="s">
        <v>87</v>
      </c>
      <c r="C43" s="188">
        <v>0.26</v>
      </c>
      <c r="D43" s="360">
        <v>37.11</v>
      </c>
      <c r="E43" s="222">
        <f t="shared" si="0"/>
        <v>37.369999999999997</v>
      </c>
    </row>
    <row r="44" spans="1:5" x14ac:dyDescent="0.25">
      <c r="A44" s="10" t="s">
        <v>88</v>
      </c>
      <c r="B44" s="11" t="s">
        <v>89</v>
      </c>
      <c r="C44" s="188">
        <v>0.26</v>
      </c>
      <c r="D44" s="360">
        <v>61.85</v>
      </c>
      <c r="E44" s="222">
        <f t="shared" si="0"/>
        <v>62.11</v>
      </c>
    </row>
    <row r="45" spans="1:5" x14ac:dyDescent="0.25">
      <c r="A45" s="16" t="s">
        <v>90</v>
      </c>
      <c r="B45" s="13" t="s">
        <v>91</v>
      </c>
      <c r="C45" s="188">
        <v>0.26</v>
      </c>
      <c r="D45" s="360">
        <v>49.48</v>
      </c>
      <c r="E45" s="222">
        <f t="shared" si="0"/>
        <v>49.739999999999995</v>
      </c>
    </row>
    <row r="46" spans="1:5" x14ac:dyDescent="0.25">
      <c r="A46" s="10" t="s">
        <v>92</v>
      </c>
      <c r="B46" s="11" t="s">
        <v>93</v>
      </c>
      <c r="C46" s="188">
        <v>0.26</v>
      </c>
      <c r="D46" s="360">
        <v>24.74</v>
      </c>
      <c r="E46" s="222">
        <f t="shared" si="0"/>
        <v>25</v>
      </c>
    </row>
    <row r="47" spans="1:5" x14ac:dyDescent="0.25">
      <c r="A47" s="20" t="s">
        <v>99</v>
      </c>
      <c r="B47" s="21" t="s">
        <v>598</v>
      </c>
      <c r="C47" s="392"/>
      <c r="D47" s="57"/>
      <c r="E47" s="223"/>
    </row>
    <row r="48" spans="1:5" x14ac:dyDescent="0.25">
      <c r="A48" s="10" t="s">
        <v>94</v>
      </c>
      <c r="B48" s="11" t="s">
        <v>930</v>
      </c>
      <c r="C48" s="188">
        <v>30.09</v>
      </c>
      <c r="D48" s="360">
        <v>120.23</v>
      </c>
      <c r="E48" s="222">
        <f t="shared" si="0"/>
        <v>150.32</v>
      </c>
    </row>
    <row r="49" spans="1:5" hidden="1" x14ac:dyDescent="0.25">
      <c r="A49" s="10" t="s">
        <v>599</v>
      </c>
      <c r="B49" s="185" t="s">
        <v>510</v>
      </c>
      <c r="C49" s="188">
        <v>29.97</v>
      </c>
      <c r="D49" s="360">
        <v>106.18</v>
      </c>
      <c r="E49" s="222">
        <f t="shared" si="0"/>
        <v>136.15</v>
      </c>
    </row>
    <row r="50" spans="1:5" x14ac:dyDescent="0.25">
      <c r="A50" s="10" t="s">
        <v>600</v>
      </c>
      <c r="B50" s="11" t="s">
        <v>487</v>
      </c>
      <c r="C50" s="188">
        <v>2.2799999999999998</v>
      </c>
      <c r="D50" s="360">
        <v>120.23</v>
      </c>
      <c r="E50" s="222">
        <f>C50+D50</f>
        <v>122.51</v>
      </c>
    </row>
    <row r="51" spans="1:5" x14ac:dyDescent="0.25">
      <c r="A51" s="16" t="s">
        <v>601</v>
      </c>
      <c r="B51" s="17" t="s">
        <v>95</v>
      </c>
      <c r="C51" s="188">
        <v>25.19</v>
      </c>
      <c r="D51" s="360">
        <v>189.48</v>
      </c>
      <c r="E51" s="222">
        <f t="shared" si="0"/>
        <v>214.67</v>
      </c>
    </row>
    <row r="52" spans="1:5" x14ac:dyDescent="0.25">
      <c r="A52" s="16" t="s">
        <v>602</v>
      </c>
      <c r="B52" s="11" t="s">
        <v>487</v>
      </c>
      <c r="C52" s="188">
        <v>2.94</v>
      </c>
      <c r="D52" s="360">
        <v>189.48</v>
      </c>
      <c r="E52" s="222">
        <f t="shared" si="0"/>
        <v>192.42</v>
      </c>
    </row>
    <row r="53" spans="1:5" x14ac:dyDescent="0.25">
      <c r="A53" s="16" t="s">
        <v>603</v>
      </c>
      <c r="B53" s="17" t="s">
        <v>96</v>
      </c>
      <c r="C53" s="188">
        <v>25.11</v>
      </c>
      <c r="D53" s="360">
        <v>94.74</v>
      </c>
      <c r="E53" s="222">
        <f t="shared" si="0"/>
        <v>119.85</v>
      </c>
    </row>
    <row r="54" spans="1:5" x14ac:dyDescent="0.25">
      <c r="A54" s="16" t="s">
        <v>604</v>
      </c>
      <c r="B54" s="17" t="s">
        <v>487</v>
      </c>
      <c r="C54" s="188">
        <v>2.87</v>
      </c>
      <c r="D54" s="360">
        <v>94.74</v>
      </c>
      <c r="E54" s="222">
        <f t="shared" si="0"/>
        <v>97.61</v>
      </c>
    </row>
    <row r="55" spans="1:5" x14ac:dyDescent="0.25">
      <c r="A55" s="10" t="s">
        <v>605</v>
      </c>
      <c r="B55" s="11" t="s">
        <v>97</v>
      </c>
      <c r="C55" s="188">
        <v>25.11</v>
      </c>
      <c r="D55" s="360">
        <v>94.74</v>
      </c>
      <c r="E55" s="222">
        <f t="shared" si="0"/>
        <v>119.85</v>
      </c>
    </row>
    <row r="56" spans="1:5" x14ac:dyDescent="0.25">
      <c r="A56" s="10" t="s">
        <v>606</v>
      </c>
      <c r="B56" s="17" t="s">
        <v>487</v>
      </c>
      <c r="C56" s="188">
        <v>2.87</v>
      </c>
      <c r="D56" s="360">
        <v>94.74</v>
      </c>
      <c r="E56" s="222">
        <f t="shared" si="0"/>
        <v>97.61</v>
      </c>
    </row>
    <row r="57" spans="1:5" x14ac:dyDescent="0.25">
      <c r="A57" s="19" t="s">
        <v>759</v>
      </c>
      <c r="B57" s="18" t="s">
        <v>98</v>
      </c>
      <c r="C57" s="475"/>
      <c r="D57" s="224">
        <v>49.48</v>
      </c>
      <c r="E57" s="222">
        <f t="shared" ref="E57:E62" si="1">C57+D57</f>
        <v>49.48</v>
      </c>
    </row>
    <row r="58" spans="1:5" ht="39.75" customHeight="1" x14ac:dyDescent="0.25">
      <c r="A58" s="297" t="s">
        <v>253</v>
      </c>
      <c r="B58" s="27" t="s">
        <v>1056</v>
      </c>
      <c r="C58" s="389">
        <v>0.26</v>
      </c>
      <c r="D58" s="360">
        <v>47.83</v>
      </c>
      <c r="E58" s="58">
        <f t="shared" si="1"/>
        <v>48.089999999999996</v>
      </c>
    </row>
    <row r="59" spans="1:5" ht="42.75" customHeight="1" x14ac:dyDescent="0.25">
      <c r="A59" s="297" t="s">
        <v>254</v>
      </c>
      <c r="B59" s="27" t="s">
        <v>1057</v>
      </c>
      <c r="C59" s="389">
        <v>0.26</v>
      </c>
      <c r="D59" s="360">
        <v>59.79</v>
      </c>
      <c r="E59" s="58">
        <f t="shared" si="1"/>
        <v>60.05</v>
      </c>
    </row>
    <row r="60" spans="1:5" ht="45" x14ac:dyDescent="0.25">
      <c r="A60" s="17">
        <v>4</v>
      </c>
      <c r="B60" s="438" t="s">
        <v>1058</v>
      </c>
      <c r="C60" s="106">
        <v>0.26</v>
      </c>
      <c r="D60" s="360">
        <v>87.69</v>
      </c>
      <c r="E60" s="58">
        <f t="shared" si="1"/>
        <v>87.95</v>
      </c>
    </row>
    <row r="61" spans="1:5" ht="30" x14ac:dyDescent="0.25">
      <c r="A61" s="17">
        <v>5</v>
      </c>
      <c r="B61" s="438" t="s">
        <v>1059</v>
      </c>
      <c r="C61" s="106">
        <v>0.26</v>
      </c>
      <c r="D61" s="360">
        <v>22.32</v>
      </c>
      <c r="E61" s="58">
        <f t="shared" si="1"/>
        <v>22.580000000000002</v>
      </c>
    </row>
    <row r="62" spans="1:5" ht="45" x14ac:dyDescent="0.25">
      <c r="A62" s="17">
        <v>6</v>
      </c>
      <c r="B62" s="438" t="s">
        <v>1060</v>
      </c>
      <c r="C62" s="106">
        <v>0.26</v>
      </c>
      <c r="D62" s="50">
        <v>31.89</v>
      </c>
      <c r="E62" s="58">
        <f t="shared" si="1"/>
        <v>32.15</v>
      </c>
    </row>
    <row r="63" spans="1:5" x14ac:dyDescent="0.25">
      <c r="A63" s="19" t="s">
        <v>376</v>
      </c>
      <c r="B63" s="27" t="s">
        <v>106</v>
      </c>
      <c r="C63" s="59"/>
      <c r="D63" s="360">
        <v>10.39</v>
      </c>
      <c r="E63" s="222">
        <f t="shared" si="0"/>
        <v>10.39</v>
      </c>
    </row>
    <row r="65" spans="2:5" x14ac:dyDescent="0.25">
      <c r="B65" s="28" t="s">
        <v>38</v>
      </c>
      <c r="D65" s="508" t="s">
        <v>661</v>
      </c>
      <c r="E65" s="508"/>
    </row>
  </sheetData>
  <mergeCells count="5">
    <mergeCell ref="B2:E2"/>
    <mergeCell ref="A7:E7"/>
    <mergeCell ref="A8:E8"/>
    <mergeCell ref="D65:E65"/>
    <mergeCell ref="D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12</vt:i4>
      </vt:variant>
    </vt:vector>
  </HeadingPairs>
  <TitlesOfParts>
    <vt:vector size="30" baseType="lpstr">
      <vt:lpstr>Консультация</vt:lpstr>
      <vt:lpstr>прием</vt:lpstr>
      <vt:lpstr>психотерапевт</vt:lpstr>
      <vt:lpstr>УЗИ</vt:lpstr>
      <vt:lpstr>Изотопы</vt:lpstr>
      <vt:lpstr>КДЛ</vt:lpstr>
      <vt:lpstr>Цитология</vt:lpstr>
      <vt:lpstr>морфология</vt:lpstr>
      <vt:lpstr>рентген</vt:lpstr>
      <vt:lpstr>кт </vt:lpstr>
      <vt:lpstr>мрт </vt:lpstr>
      <vt:lpstr>эндоскопия </vt:lpstr>
      <vt:lpstr>операции</vt:lpstr>
      <vt:lpstr>ПЛАСТИЧЕСКАЯ ХИРУРГИЯ</vt:lpstr>
      <vt:lpstr>Пребывание в палатах</vt:lpstr>
      <vt:lpstr>осмотр терапевта</vt:lpstr>
      <vt:lpstr>Палаты повыш.комф. иностранцы</vt:lpstr>
      <vt:lpstr>ритуалы </vt:lpstr>
      <vt:lpstr>КДЛ!Заголовки_для_печати</vt:lpstr>
      <vt:lpstr>'кт '!Заголовки_для_печати</vt:lpstr>
      <vt:lpstr>операции!Заголовки_для_печати</vt:lpstr>
      <vt:lpstr>Изотопы!Область_печати</vt:lpstr>
      <vt:lpstr>КДЛ!Область_печати</vt:lpstr>
      <vt:lpstr>Консультация!Область_печати</vt:lpstr>
      <vt:lpstr>'кт '!Область_печати</vt:lpstr>
      <vt:lpstr>операции!Область_печати</vt:lpstr>
      <vt:lpstr>'Палаты повыш.комф. иностранцы'!Область_печати</vt:lpstr>
      <vt:lpstr>'Пребывание в палатах'!Область_печати</vt:lpstr>
      <vt:lpstr>УЗИ!Область_печати</vt:lpstr>
      <vt:lpstr>Цитология!Область_печати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2025-06-30T09:21:25Z</cp:lastPrinted>
  <dcterms:created xsi:type="dcterms:W3CDTF">2014-03-10T06:20:54Z</dcterms:created>
  <dcterms:modified xsi:type="dcterms:W3CDTF">2025-06-30T09:27:11Z</dcterms:modified>
</cp:coreProperties>
</file>